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ыполн. за год (2)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141" i="4"/>
  <c r="H141" s="1"/>
  <c r="D141" s="1"/>
  <c r="I140"/>
  <c r="H140"/>
  <c r="D140" s="1"/>
  <c r="I139"/>
  <c r="H139"/>
  <c r="D139"/>
  <c r="I138"/>
  <c r="H138" s="1"/>
  <c r="D138" s="1"/>
  <c r="I137"/>
  <c r="H137" s="1"/>
  <c r="D137" s="1"/>
  <c r="I136"/>
  <c r="H136"/>
  <c r="D136" s="1"/>
  <c r="I135"/>
  <c r="H135"/>
  <c r="D135"/>
  <c r="I134"/>
  <c r="H134" s="1"/>
  <c r="D134" s="1"/>
  <c r="I133"/>
  <c r="H133" s="1"/>
  <c r="D133" s="1"/>
  <c r="I132"/>
  <c r="H132"/>
  <c r="D132" s="1"/>
  <c r="I131"/>
  <c r="H131"/>
  <c r="D131"/>
  <c r="I130"/>
  <c r="H130" s="1"/>
  <c r="D130" s="1"/>
  <c r="I129"/>
  <c r="I127" s="1"/>
  <c r="H127" s="1"/>
  <c r="D127" s="1"/>
  <c r="I128"/>
  <c r="H128"/>
  <c r="D128" s="1"/>
  <c r="I126"/>
  <c r="H126" s="1"/>
  <c r="D126" s="1"/>
  <c r="I125"/>
  <c r="H125" s="1"/>
  <c r="D125" s="1"/>
  <c r="I124"/>
  <c r="H124"/>
  <c r="D124" s="1"/>
  <c r="J114"/>
  <c r="H114"/>
  <c r="D114"/>
  <c r="J113"/>
  <c r="H113" s="1"/>
  <c r="D113" s="1"/>
  <c r="J112"/>
  <c r="H112" s="1"/>
  <c r="D112" s="1"/>
  <c r="J111"/>
  <c r="H111"/>
  <c r="D111" s="1"/>
  <c r="J110"/>
  <c r="H110"/>
  <c r="D110"/>
  <c r="J109"/>
  <c r="H109" s="1"/>
  <c r="D109" s="1"/>
  <c r="H108"/>
  <c r="D108" s="1"/>
  <c r="J107"/>
  <c r="H107"/>
  <c r="D107"/>
  <c r="J80"/>
  <c r="H80" s="1"/>
  <c r="D80" s="1"/>
  <c r="I80"/>
  <c r="J79"/>
  <c r="H79" s="1"/>
  <c r="D79" s="1"/>
  <c r="H78"/>
  <c r="D78" s="1"/>
  <c r="J77"/>
  <c r="I77"/>
  <c r="H77"/>
  <c r="D77" s="1"/>
  <c r="I76"/>
  <c r="H76" s="1"/>
  <c r="D76" s="1"/>
  <c r="I75"/>
  <c r="H75" s="1"/>
  <c r="D75" s="1"/>
  <c r="I74"/>
  <c r="H74" s="1"/>
  <c r="D74" s="1"/>
  <c r="I73"/>
  <c r="H73"/>
  <c r="D73" s="1"/>
  <c r="I72"/>
  <c r="H72"/>
  <c r="D72"/>
  <c r="I71"/>
  <c r="H71" s="1"/>
  <c r="D71" s="1"/>
  <c r="I70"/>
  <c r="H70" s="1"/>
  <c r="D70" s="1"/>
  <c r="I69"/>
  <c r="H69"/>
  <c r="D69" s="1"/>
  <c r="I68"/>
  <c r="H68"/>
  <c r="D68"/>
  <c r="I67"/>
  <c r="H67" s="1"/>
  <c r="D67" s="1"/>
  <c r="I66"/>
  <c r="H66" s="1"/>
  <c r="D66" s="1"/>
  <c r="I65"/>
  <c r="H65"/>
  <c r="D65" s="1"/>
  <c r="I64"/>
  <c r="H64"/>
  <c r="D64"/>
  <c r="I63"/>
  <c r="H63" s="1"/>
  <c r="D63" s="1"/>
  <c r="I62"/>
  <c r="H62" s="1"/>
  <c r="D62" s="1"/>
  <c r="I61"/>
  <c r="H61"/>
  <c r="D61" s="1"/>
  <c r="I60"/>
  <c r="H60"/>
  <c r="D60"/>
  <c r="I59"/>
  <c r="I57" s="1"/>
  <c r="I58"/>
  <c r="I56" s="1"/>
  <c r="H56" s="1"/>
  <c r="D56" s="1"/>
  <c r="J54"/>
  <c r="H54" s="1"/>
  <c r="D54" s="1"/>
  <c r="J53"/>
  <c r="H53"/>
  <c r="D53" s="1"/>
  <c r="H52"/>
  <c r="D52"/>
  <c r="H51"/>
  <c r="D51" s="1"/>
  <c r="H50"/>
  <c r="D50"/>
  <c r="H49"/>
  <c r="D49" s="1"/>
  <c r="I48"/>
  <c r="H48" s="1"/>
  <c r="D48" s="1"/>
  <c r="I47"/>
  <c r="H47" s="1"/>
  <c r="D47" s="1"/>
  <c r="I46"/>
  <c r="H46" s="1"/>
  <c r="D46" s="1"/>
  <c r="I45"/>
  <c r="H45"/>
  <c r="D45" s="1"/>
  <c r="I44"/>
  <c r="H44"/>
  <c r="D44"/>
  <c r="I43"/>
  <c r="H43" s="1"/>
  <c r="D43" s="1"/>
  <c r="I42"/>
  <c r="H42" s="1"/>
  <c r="D42" s="1"/>
  <c r="I41"/>
  <c r="H41"/>
  <c r="D41" s="1"/>
  <c r="I40"/>
  <c r="H40"/>
  <c r="D40"/>
  <c r="I39"/>
  <c r="H39" s="1"/>
  <c r="D39" s="1"/>
  <c r="I38"/>
  <c r="H38" s="1"/>
  <c r="D38" s="1"/>
  <c r="I37"/>
  <c r="H37"/>
  <c r="D37" s="1"/>
  <c r="I36"/>
  <c r="H36"/>
  <c r="D36"/>
  <c r="I35"/>
  <c r="H35" s="1"/>
  <c r="D35" s="1"/>
  <c r="I34"/>
  <c r="H34" s="1"/>
  <c r="D34" s="1"/>
  <c r="I33"/>
  <c r="H33"/>
  <c r="D33" s="1"/>
  <c r="J32"/>
  <c r="I32"/>
  <c r="H32"/>
  <c r="D32" s="1"/>
  <c r="J31"/>
  <c r="I31"/>
  <c r="H31"/>
  <c r="D31" s="1"/>
  <c r="J30"/>
  <c r="I30"/>
  <c r="H30"/>
  <c r="D30" s="1"/>
  <c r="J29"/>
  <c r="I29"/>
  <c r="H29"/>
  <c r="D29" s="1"/>
  <c r="J28"/>
  <c r="I28"/>
  <c r="H28"/>
  <c r="D28" s="1"/>
  <c r="J27"/>
  <c r="I27"/>
  <c r="H27"/>
  <c r="D27" s="1"/>
  <c r="J26"/>
  <c r="I26"/>
  <c r="H26"/>
  <c r="D26" s="1"/>
  <c r="J25"/>
  <c r="I25"/>
  <c r="H25"/>
  <c r="D25" s="1"/>
  <c r="H24"/>
  <c r="D24" s="1"/>
  <c r="H23"/>
  <c r="D23" s="1"/>
  <c r="J22"/>
  <c r="H22" s="1"/>
  <c r="D22" s="1"/>
  <c r="H21"/>
  <c r="D21" s="1"/>
  <c r="H20"/>
  <c r="D20"/>
  <c r="I19"/>
  <c r="H19" s="1"/>
  <c r="D19" s="1"/>
  <c r="I18"/>
  <c r="D18" s="1"/>
  <c r="I17"/>
  <c r="H17"/>
  <c r="D17" s="1"/>
  <c r="I16"/>
  <c r="H16" s="1"/>
  <c r="D16" s="1"/>
  <c r="I15"/>
  <c r="H15" s="1"/>
  <c r="D15" s="1"/>
  <c r="I14"/>
  <c r="H14" s="1"/>
  <c r="D14" s="1"/>
  <c r="J13"/>
  <c r="I13"/>
  <c r="H13" s="1"/>
  <c r="D13" s="1"/>
  <c r="I12"/>
  <c r="H12"/>
  <c r="D12" s="1"/>
  <c r="I11"/>
  <c r="H11"/>
  <c r="D11"/>
  <c r="I10"/>
  <c r="H10" s="1"/>
  <c r="D10" s="1"/>
  <c r="J9"/>
  <c r="J7" s="1"/>
  <c r="J5" s="1"/>
  <c r="I9"/>
  <c r="H9" s="1"/>
  <c r="D9" s="1"/>
  <c r="J8"/>
  <c r="J6" s="1"/>
  <c r="I8"/>
  <c r="H8" s="1"/>
  <c r="D8" s="1"/>
  <c r="I55" l="1"/>
  <c r="H55" s="1"/>
  <c r="D55" s="1"/>
  <c r="H57"/>
  <c r="D57" s="1"/>
  <c r="H18"/>
  <c r="H58"/>
  <c r="D58" s="1"/>
  <c r="J81"/>
  <c r="H129"/>
  <c r="D129" s="1"/>
  <c r="I6"/>
  <c r="H6" s="1"/>
  <c r="D6" s="1"/>
  <c r="I7"/>
  <c r="H59"/>
  <c r="D59" s="1"/>
  <c r="H7" l="1"/>
  <c r="D7" s="1"/>
  <c r="I5"/>
  <c r="H5" s="1"/>
  <c r="D5" s="1"/>
  <c r="I81" l="1"/>
  <c r="H81" s="1"/>
  <c r="D81" s="1"/>
</calcChain>
</file>

<file path=xl/sharedStrings.xml><?xml version="1.0" encoding="utf-8"?>
<sst xmlns="http://schemas.openxmlformats.org/spreadsheetml/2006/main" count="336" uniqueCount="189">
  <si>
    <t>Выполнение плана текущего ремонта по ООО "Жилкомсервис Кронштадтского района" за  2013 года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</si>
  <si>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</si>
  <si>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</si>
  <si>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</si>
  <si>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</si>
  <si>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</si>
  <si>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</si>
  <si>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</si>
  <si>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</si>
  <si>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</si>
  <si>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</si>
  <si>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</si>
  <si>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</si>
  <si>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</si>
  <si>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</si>
  <si>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</si>
  <si>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</si>
  <si>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подр.сп.</t>
  </si>
  <si>
    <t>под.сп.</t>
  </si>
  <si>
    <t>I.</t>
  </si>
  <si>
    <t>ОБЩЕСТРОИТЕЛЬНЫЕ РАБОТЫ</t>
  </si>
  <si>
    <t>т.руб.</t>
  </si>
  <si>
    <t>Ремонт кровли</t>
  </si>
  <si>
    <t>т.кв.м</t>
  </si>
  <si>
    <t>в том числе,</t>
  </si>
  <si>
    <t>1.1</t>
  </si>
  <si>
    <t>жесткой</t>
  </si>
  <si>
    <t>1.2</t>
  </si>
  <si>
    <t>мягкой</t>
  </si>
  <si>
    <t>2</t>
  </si>
  <si>
    <t>Нормализация тепературно-влажностного режима чердачных</t>
  </si>
  <si>
    <t>к-во домов</t>
  </si>
  <si>
    <t>помещений всего в том числе:</t>
  </si>
  <si>
    <t>2.1</t>
  </si>
  <si>
    <t>Утепление(засыпка) чердачного помещения</t>
  </si>
  <si>
    <t>куб.м.</t>
  </si>
  <si>
    <t>2.2</t>
  </si>
  <si>
    <t>Доволнительная теплоизоляция верхней разводки системы</t>
  </si>
  <si>
    <t>п.м.</t>
  </si>
  <si>
    <t>отопления (по всей разводке)</t>
  </si>
  <si>
    <t>2.3</t>
  </si>
  <si>
    <t>Покрытие фасонных часте верхней разводки теплоизоляционной</t>
  </si>
  <si>
    <t>краской</t>
  </si>
  <si>
    <t>т. руб.</t>
  </si>
  <si>
    <t>2.4</t>
  </si>
  <si>
    <t>Ремонт и замена слуховых окон</t>
  </si>
  <si>
    <t>шт.</t>
  </si>
  <si>
    <t>2.5</t>
  </si>
  <si>
    <t>Прочие работы(ремонт вентиляционных и дымовых каналов)</t>
  </si>
  <si>
    <t>3</t>
  </si>
  <si>
    <t xml:space="preserve">Герметизация стыков </t>
  </si>
  <si>
    <t>т.п.м</t>
  </si>
  <si>
    <t>стеновых панелей</t>
  </si>
  <si>
    <t>4</t>
  </si>
  <si>
    <t>Ремонт и окраска фасадов</t>
  </si>
  <si>
    <t>5</t>
  </si>
  <si>
    <t>Косметический ремонт (А.П.)</t>
  </si>
  <si>
    <t xml:space="preserve"> лестничных клеток</t>
  </si>
  <si>
    <t>л/кл</t>
  </si>
  <si>
    <t>6</t>
  </si>
  <si>
    <t>Косметический ремонт квартир</t>
  </si>
  <si>
    <t>(после протечек,пожара, умерших)</t>
  </si>
  <si>
    <t>квартир</t>
  </si>
  <si>
    <t>7</t>
  </si>
  <si>
    <t>Замена водосточных</t>
  </si>
  <si>
    <t>труб</t>
  </si>
  <si>
    <t>8</t>
  </si>
  <si>
    <t>Замена водосточных труб на</t>
  </si>
  <si>
    <t>антивандальные</t>
  </si>
  <si>
    <t>9</t>
  </si>
  <si>
    <t xml:space="preserve">Ремонт отмосток </t>
  </si>
  <si>
    <t>10</t>
  </si>
  <si>
    <t xml:space="preserve">Ремонт и замена </t>
  </si>
  <si>
    <t>дверей</t>
  </si>
  <si>
    <t>11</t>
  </si>
  <si>
    <t>Установка металлических дверей, решеток</t>
  </si>
  <si>
    <t>12</t>
  </si>
  <si>
    <t>Ремонт и замена оконных</t>
  </si>
  <si>
    <t>заполнений</t>
  </si>
  <si>
    <t>13</t>
  </si>
  <si>
    <t xml:space="preserve">Ремонт, замена и восстановление отдельных </t>
  </si>
  <si>
    <t>участков полов МОП</t>
  </si>
  <si>
    <t>т.руб</t>
  </si>
  <si>
    <t>14</t>
  </si>
  <si>
    <t>Ремонт балконов, лестниц, козырьков над входами</t>
  </si>
  <si>
    <t>в подъезды, подвалы, над балконами верхних этажей</t>
  </si>
  <si>
    <t>15</t>
  </si>
  <si>
    <t>Ремонт мусоропроводов (шиберов, стволов, клапанов)</t>
  </si>
  <si>
    <t>всего</t>
  </si>
  <si>
    <t>16</t>
  </si>
  <si>
    <t xml:space="preserve">Асфальтирование </t>
  </si>
  <si>
    <t>17</t>
  </si>
  <si>
    <t>Ремонт печей</t>
  </si>
  <si>
    <t>II.</t>
  </si>
  <si>
    <t>САНИТАРНО-ТЕХНИЧЕСКИЕ РАБОТЫ</t>
  </si>
  <si>
    <t>18</t>
  </si>
  <si>
    <t>Ремонт трубопроводов, всего,</t>
  </si>
  <si>
    <t>в том числе:</t>
  </si>
  <si>
    <t>18.1</t>
  </si>
  <si>
    <t>ГВС</t>
  </si>
  <si>
    <t>т.п.м.</t>
  </si>
  <si>
    <t>18.2</t>
  </si>
  <si>
    <t>ХВС</t>
  </si>
  <si>
    <t>18.3</t>
  </si>
  <si>
    <t>теплоснабжения</t>
  </si>
  <si>
    <t>18.4</t>
  </si>
  <si>
    <t xml:space="preserve">систем канализации </t>
  </si>
  <si>
    <t>19</t>
  </si>
  <si>
    <t>Замена отопительных приборов</t>
  </si>
  <si>
    <t>20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</si>
  <si>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</si>
  <si>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</si>
  <si>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</si>
  <si>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</si>
  <si>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</si>
  <si>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</si>
  <si>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</si>
  <si>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</si>
  <si>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23</t>
  </si>
  <si>
    <t>Ремонт ГРЩ ВУ, ВРУ, ЭЩ и т.д.</t>
  </si>
  <si>
    <t>IV.</t>
  </si>
  <si>
    <t>РАБОТЫ ВЫПОЛНЯЕМЫЕ СПЕЦИАЛИЗИРОВАННЫМИ ОРГАНИЗАЦИЯМИ</t>
  </si>
  <si>
    <t>24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</si>
  <si>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</si>
  <si>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25</t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</si>
  <si>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</si>
  <si>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26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</si>
  <si>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</si>
  <si>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</si>
  <si>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</si>
  <si>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</si>
  <si>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</si>
  <si>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</si>
  <si>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</si>
  <si>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</si>
  <si>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</si>
  <si>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</si>
  <si>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</si>
  <si>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</si>
  <si>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</si>
  <si>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</si>
  <si>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</si>
  <si>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</si>
  <si>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</si>
  <si>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</si>
  <si>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</si>
  <si>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</si>
  <si>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</si>
  <si>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</si>
  <si>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</si>
  <si>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</si>
  <si>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</si>
  <si>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</si>
  <si>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</si>
  <si>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</si>
  <si>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</si>
  <si>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</si>
  <si>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</si>
  <si>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</si>
  <si>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</si>
  <si>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</si>
  <si>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</si>
  <si>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</si>
  <si>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</t>
  </si>
  <si>
    <t>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</si>
  <si>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</si>
  <si>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</si>
  <si>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</si>
  <si>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</si>
  <si>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</si>
  <si>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</si>
  <si>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фасадов</t>
  </si>
  <si>
    <t>дворов</t>
  </si>
  <si>
    <t>арок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</si>
  <si>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</si>
  <si>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</si>
  <si>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</si>
  <si>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</si>
  <si>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</si>
  <si>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</si>
  <si>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</si>
  <si>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18.9</t>
  </si>
  <si>
    <t>номерных знаков</t>
  </si>
  <si>
    <t xml:space="preserve">ВрИО генерального директора ООО "ЖКС Кронштадтского района" </t>
  </si>
  <si>
    <t>М.В.Корнюхин</t>
  </si>
  <si>
    <t>Зам. начальника ПЭО ООО "ЖКС Кронштадтского района"</t>
  </si>
  <si>
    <t>И В. Атурина</t>
  </si>
  <si>
    <t>Начальник ППО ООО "ЖКС Кронштадтского района"</t>
  </si>
  <si>
    <t>Н.И.Олонова</t>
  </si>
</sst>
</file>

<file path=xl/styles.xml><?xml version="1.0" encoding="utf-8"?>
<styleSheet xmlns="http://schemas.openxmlformats.org/spreadsheetml/2006/main">
  <numFmts count="9">
    <numFmt numFmtId="164" formatCode="0.0000"/>
    <numFmt numFmtId="165" formatCode="0.00000"/>
    <numFmt numFmtId="166" formatCode="0.000"/>
    <numFmt numFmtId="167" formatCode="0.0000000"/>
    <numFmt numFmtId="168" formatCode="0.00000000"/>
    <numFmt numFmtId="169" formatCode="0.000000"/>
    <numFmt numFmtId="170" formatCode="0.0"/>
    <numFmt numFmtId="171" formatCode="0.000000000"/>
    <numFmt numFmtId="172" formatCode="#,##0.000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 Cyr"/>
      <charset val="204"/>
    </font>
    <font>
      <sz val="12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49" fontId="2" fillId="0" borderId="0" xfId="1" applyNumberFormat="1" applyFont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4" fillId="0" borderId="0" xfId="1" applyFont="1" applyFill="1" applyBorder="1"/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6" fontId="5" fillId="2" borderId="15" xfId="1" applyNumberFormat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Border="1"/>
    <xf numFmtId="49" fontId="4" fillId="0" borderId="18" xfId="1" applyNumberFormat="1" applyFont="1" applyFill="1" applyBorder="1"/>
    <xf numFmtId="0" fontId="5" fillId="0" borderId="19" xfId="1" applyFont="1" applyFill="1" applyBorder="1"/>
    <xf numFmtId="0" fontId="4" fillId="0" borderId="19" xfId="1" applyFont="1" applyFill="1" applyBorder="1"/>
    <xf numFmtId="164" fontId="6" fillId="0" borderId="19" xfId="1" applyNumberFormat="1" applyFont="1" applyFill="1" applyBorder="1" applyAlignment="1">
      <alignment horizontal="center" vertical="center" wrapText="1"/>
    </xf>
    <xf numFmtId="167" fontId="6" fillId="0" borderId="19" xfId="1" applyNumberFormat="1" applyFont="1" applyFill="1" applyBorder="1" applyAlignment="1">
      <alignment horizontal="center"/>
    </xf>
    <xf numFmtId="168" fontId="6" fillId="0" borderId="19" xfId="1" applyNumberFormat="1" applyFont="1" applyFill="1" applyBorder="1" applyAlignment="1">
      <alignment horizontal="center"/>
    </xf>
    <xf numFmtId="166" fontId="6" fillId="0" borderId="19" xfId="1" applyNumberFormat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4" fillId="0" borderId="0" xfId="1" applyFont="1" applyFill="1"/>
    <xf numFmtId="164" fontId="6" fillId="0" borderId="19" xfId="1" applyNumberFormat="1" applyFont="1" applyFill="1" applyBorder="1" applyAlignment="1">
      <alignment horizontal="center"/>
    </xf>
    <xf numFmtId="169" fontId="6" fillId="0" borderId="19" xfId="1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49" fontId="4" fillId="2" borderId="18" xfId="1" applyNumberFormat="1" applyFont="1" applyFill="1" applyBorder="1"/>
    <xf numFmtId="0" fontId="4" fillId="2" borderId="19" xfId="1" applyFont="1" applyFill="1" applyBorder="1"/>
    <xf numFmtId="164" fontId="5" fillId="2" borderId="21" xfId="1" applyNumberFormat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/>
    </xf>
    <xf numFmtId="167" fontId="6" fillId="2" borderId="19" xfId="1" applyNumberFormat="1" applyFont="1" applyFill="1" applyBorder="1" applyAlignment="1">
      <alignment horizontal="center"/>
    </xf>
    <xf numFmtId="1" fontId="6" fillId="2" borderId="19" xfId="1" applyNumberFormat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164" fontId="6" fillId="2" borderId="19" xfId="1" applyNumberFormat="1" applyFont="1" applyFill="1" applyBorder="1" applyAlignment="1">
      <alignment horizontal="center"/>
    </xf>
    <xf numFmtId="165" fontId="5" fillId="2" borderId="19" xfId="1" applyNumberFormat="1" applyFont="1" applyFill="1" applyBorder="1" applyAlignment="1">
      <alignment horizontal="center"/>
    </xf>
    <xf numFmtId="1" fontId="6" fillId="0" borderId="19" xfId="1" applyNumberFormat="1" applyFont="1" applyFill="1" applyBorder="1" applyAlignment="1">
      <alignment horizontal="center"/>
    </xf>
    <xf numFmtId="170" fontId="6" fillId="0" borderId="19" xfId="1" applyNumberFormat="1" applyFont="1" applyFill="1" applyBorder="1" applyAlignment="1">
      <alignment horizontal="center"/>
    </xf>
    <xf numFmtId="2" fontId="6" fillId="0" borderId="19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7" fontId="5" fillId="0" borderId="19" xfId="1" applyNumberFormat="1" applyFont="1" applyFill="1" applyBorder="1" applyAlignment="1">
      <alignment horizontal="center"/>
    </xf>
    <xf numFmtId="167" fontId="4" fillId="0" borderId="19" xfId="1" applyNumberFormat="1" applyFont="1" applyFill="1" applyBorder="1" applyAlignment="1">
      <alignment horizontal="center"/>
    </xf>
    <xf numFmtId="1" fontId="4" fillId="0" borderId="19" xfId="1" applyNumberFormat="1" applyFont="1" applyFill="1" applyBorder="1" applyAlignment="1">
      <alignment horizontal="center"/>
    </xf>
    <xf numFmtId="0" fontId="6" fillId="0" borderId="19" xfId="1" applyFont="1" applyFill="1" applyBorder="1"/>
    <xf numFmtId="0" fontId="3" fillId="0" borderId="0" xfId="1" applyFont="1" applyFill="1"/>
    <xf numFmtId="0" fontId="2" fillId="0" borderId="19" xfId="1" applyFont="1" applyFill="1" applyBorder="1"/>
    <xf numFmtId="0" fontId="2" fillId="2" borderId="19" xfId="1" applyFont="1" applyFill="1" applyBorder="1"/>
    <xf numFmtId="164" fontId="5" fillId="2" borderId="19" xfId="1" applyNumberFormat="1" applyFont="1" applyFill="1" applyBorder="1" applyAlignment="1">
      <alignment horizontal="center"/>
    </xf>
    <xf numFmtId="165" fontId="6" fillId="0" borderId="19" xfId="1" applyNumberFormat="1" applyFont="1" applyFill="1" applyBorder="1" applyAlignment="1">
      <alignment horizontal="center"/>
    </xf>
    <xf numFmtId="0" fontId="4" fillId="2" borderId="18" xfId="1" applyFont="1" applyFill="1" applyBorder="1"/>
    <xf numFmtId="166" fontId="5" fillId="2" borderId="19" xfId="1" applyNumberFormat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/>
    </xf>
    <xf numFmtId="166" fontId="5" fillId="0" borderId="19" xfId="1" applyNumberFormat="1" applyFont="1" applyFill="1" applyBorder="1" applyAlignment="1">
      <alignment horizontal="center"/>
    </xf>
    <xf numFmtId="2" fontId="4" fillId="0" borderId="19" xfId="1" applyNumberFormat="1" applyFont="1" applyFill="1" applyBorder="1" applyAlignment="1">
      <alignment horizontal="center"/>
    </xf>
    <xf numFmtId="0" fontId="4" fillId="0" borderId="18" xfId="1" applyFont="1" applyFill="1" applyBorder="1"/>
    <xf numFmtId="0" fontId="7" fillId="0" borderId="19" xfId="1" applyFont="1" applyFill="1" applyBorder="1"/>
    <xf numFmtId="169" fontId="2" fillId="0" borderId="19" xfId="1" applyNumberFormat="1" applyFont="1" applyFill="1" applyBorder="1" applyAlignment="1">
      <alignment horizontal="center"/>
    </xf>
    <xf numFmtId="0" fontId="4" fillId="2" borderId="18" xfId="1" applyFont="1" applyFill="1" applyBorder="1" applyAlignment="1">
      <alignment vertical="center"/>
    </xf>
    <xf numFmtId="0" fontId="2" fillId="2" borderId="19" xfId="1" applyFont="1" applyFill="1" applyBorder="1" applyAlignment="1">
      <alignment wrapText="1"/>
    </xf>
    <xf numFmtId="0" fontId="4" fillId="2" borderId="19" xfId="1" applyFont="1" applyFill="1" applyBorder="1" applyAlignment="1">
      <alignment vertical="center"/>
    </xf>
    <xf numFmtId="0" fontId="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/>
    </xf>
    <xf numFmtId="169" fontId="5" fillId="0" borderId="19" xfId="1" applyNumberFormat="1" applyFont="1" applyFill="1" applyBorder="1" applyAlignment="1">
      <alignment horizontal="center"/>
    </xf>
    <xf numFmtId="0" fontId="4" fillId="2" borderId="22" xfId="1" applyFont="1" applyFill="1" applyBorder="1" applyAlignment="1">
      <alignment horizontal="left"/>
    </xf>
    <xf numFmtId="0" fontId="2" fillId="2" borderId="23" xfId="1" applyFont="1" applyFill="1" applyBorder="1"/>
    <xf numFmtId="0" fontId="4" fillId="2" borderId="23" xfId="1" applyFont="1" applyFill="1" applyBorder="1"/>
    <xf numFmtId="171" fontId="5" fillId="2" borderId="23" xfId="1" applyNumberFormat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169" fontId="5" fillId="2" borderId="23" xfId="1" applyNumberFormat="1" applyFont="1" applyFill="1" applyBorder="1" applyAlignment="1">
      <alignment horizontal="center"/>
    </xf>
    <xf numFmtId="172" fontId="5" fillId="2" borderId="23" xfId="1" applyNumberFormat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167" fontId="5" fillId="0" borderId="0" xfId="1" applyNumberFormat="1" applyFont="1" applyFill="1" applyBorder="1"/>
    <xf numFmtId="0" fontId="5" fillId="0" borderId="0" xfId="1" applyFont="1" applyFill="1" applyBorder="1"/>
    <xf numFmtId="169" fontId="5" fillId="0" borderId="0" xfId="1" applyNumberFormat="1" applyFont="1" applyFill="1" applyBorder="1"/>
    <xf numFmtId="165" fontId="5" fillId="3" borderId="0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0" xfId="1" applyFont="1" applyBorder="1"/>
    <xf numFmtId="0" fontId="4" fillId="0" borderId="0" xfId="1" applyFont="1" applyBorder="1"/>
    <xf numFmtId="0" fontId="5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4" xfId="1" applyFont="1" applyBorder="1"/>
    <xf numFmtId="0" fontId="5" fillId="0" borderId="15" xfId="1" applyFont="1" applyBorder="1"/>
    <xf numFmtId="0" fontId="4" fillId="0" borderId="15" xfId="1" applyFont="1" applyBorder="1"/>
    <xf numFmtId="0" fontId="6" fillId="0" borderId="15" xfId="1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49" fontId="4" fillId="0" borderId="18" xfId="1" applyNumberFormat="1" applyFont="1" applyBorder="1"/>
    <xf numFmtId="0" fontId="4" fillId="0" borderId="19" xfId="1" applyFont="1" applyBorder="1"/>
    <xf numFmtId="0" fontId="6" fillId="0" borderId="19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166" fontId="6" fillId="0" borderId="19" xfId="1" applyNumberFormat="1" applyFont="1" applyBorder="1" applyAlignment="1">
      <alignment horizontal="center"/>
    </xf>
    <xf numFmtId="0" fontId="4" fillId="0" borderId="18" xfId="1" applyFont="1" applyBorder="1" applyAlignment="1">
      <alignment horizontal="left"/>
    </xf>
    <xf numFmtId="0" fontId="5" fillId="0" borderId="19" xfId="1" applyFont="1" applyBorder="1"/>
    <xf numFmtId="0" fontId="5" fillId="0" borderId="19" xfId="1" applyFont="1" applyBorder="1" applyAlignment="1">
      <alignment vertical="center"/>
    </xf>
    <xf numFmtId="164" fontId="6" fillId="0" borderId="19" xfId="1" applyNumberFormat="1" applyFont="1" applyBorder="1" applyAlignment="1">
      <alignment horizontal="center"/>
    </xf>
    <xf numFmtId="0" fontId="4" fillId="0" borderId="10" xfId="1" applyFont="1" applyBorder="1"/>
    <xf numFmtId="0" fontId="4" fillId="4" borderId="0" xfId="1" applyFont="1" applyFill="1"/>
    <xf numFmtId="1" fontId="4" fillId="0" borderId="18" xfId="1" applyNumberFormat="1" applyFont="1" applyBorder="1" applyAlignment="1">
      <alignment horizontal="left"/>
    </xf>
    <xf numFmtId="0" fontId="6" fillId="0" borderId="19" xfId="1" applyFont="1" applyBorder="1"/>
    <xf numFmtId="0" fontId="5" fillId="0" borderId="20" xfId="1" applyFont="1" applyBorder="1"/>
    <xf numFmtId="0" fontId="6" fillId="3" borderId="19" xfId="1" applyFont="1" applyFill="1" applyBorder="1" applyAlignment="1">
      <alignment horizontal="center"/>
    </xf>
    <xf numFmtId="0" fontId="5" fillId="0" borderId="19" xfId="1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left" vertical="center" wrapText="1" shrinkToFit="1"/>
    </xf>
    <xf numFmtId="2" fontId="2" fillId="2" borderId="19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>
      <alignment horizontal="center"/>
    </xf>
    <xf numFmtId="0" fontId="5" fillId="2" borderId="19" xfId="1" applyFont="1" applyFill="1" applyBorder="1"/>
    <xf numFmtId="0" fontId="5" fillId="2" borderId="20" xfId="1" applyFont="1" applyFill="1" applyBorder="1"/>
    <xf numFmtId="0" fontId="4" fillId="0" borderId="18" xfId="1" applyFont="1" applyBorder="1"/>
    <xf numFmtId="0" fontId="2" fillId="0" borderId="19" xfId="1" applyFont="1" applyBorder="1"/>
    <xf numFmtId="0" fontId="2" fillId="0" borderId="19" xfId="1" applyFont="1" applyBorder="1" applyAlignment="1">
      <alignment horizontal="left" wrapText="1" shrinkToFit="1"/>
    </xf>
    <xf numFmtId="0" fontId="3" fillId="0" borderId="19" xfId="1" applyFont="1" applyBorder="1"/>
    <xf numFmtId="0" fontId="8" fillId="0" borderId="19" xfId="1" applyFont="1" applyBorder="1" applyAlignment="1">
      <alignment horizontal="left" wrapText="1" shrinkToFit="1"/>
    </xf>
    <xf numFmtId="0" fontId="3" fillId="0" borderId="19" xfId="1" applyFont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4" fillId="0" borderId="23" xfId="1" applyFont="1" applyBorder="1"/>
    <xf numFmtId="0" fontId="5" fillId="0" borderId="23" xfId="1" applyFont="1" applyBorder="1"/>
    <xf numFmtId="0" fontId="5" fillId="0" borderId="24" xfId="1" applyFont="1" applyBorder="1"/>
    <xf numFmtId="0" fontId="5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SEND/&#1042;&#1099;&#1087;&#1086;&#1083;&#1085;&#1077;&#1085;&#1080;&#1077;%20&#1087;&#1083;&#1072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01"/>
      <sheetName val="02"/>
      <sheetName val="03"/>
      <sheetName val="Отчет за I квартал"/>
      <sheetName val="04"/>
      <sheetName val="05"/>
      <sheetName val="06"/>
      <sheetName val="Отчет за II квартал"/>
      <sheetName val="Отчет за Iполугодие"/>
      <sheetName val="07"/>
      <sheetName val="08"/>
      <sheetName val="09"/>
      <sheetName val="Отчёт за III квартал"/>
      <sheetName val="Отчёт за 9 месяцев"/>
      <sheetName val="10"/>
      <sheetName val="11"/>
      <sheetName val="12"/>
      <sheetName val="Отчет за IV квартал "/>
      <sheetName val="выполн. за год"/>
      <sheetName val="выполн. за год (2)"/>
      <sheetName val="отчет"/>
      <sheetName val="Лист1"/>
      <sheetName val="Ито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I9">
            <v>1.0341050000000001</v>
          </cell>
        </row>
        <row r="10">
          <cell r="I10">
            <v>204.77699999999999</v>
          </cell>
        </row>
        <row r="11">
          <cell r="I11">
            <v>0.33817999999999993</v>
          </cell>
        </row>
        <row r="12">
          <cell r="I12">
            <v>27.949000000000002</v>
          </cell>
        </row>
        <row r="26">
          <cell r="I26">
            <v>6.518535</v>
          </cell>
        </row>
        <row r="27">
          <cell r="I27">
            <v>707.21900000000005</v>
          </cell>
        </row>
        <row r="28">
          <cell r="I28">
            <v>5.8853200000000001</v>
          </cell>
          <cell r="J28">
            <v>0.19470000000000001</v>
          </cell>
        </row>
        <row r="29">
          <cell r="I29">
            <v>67</v>
          </cell>
          <cell r="J29">
            <v>2</v>
          </cell>
        </row>
        <row r="30">
          <cell r="I30">
            <v>12265.356</v>
          </cell>
          <cell r="J30">
            <v>287.52600000000001</v>
          </cell>
        </row>
        <row r="31">
          <cell r="I31">
            <v>1.0886</v>
          </cell>
        </row>
        <row r="32">
          <cell r="I32">
            <v>38</v>
          </cell>
        </row>
        <row r="33">
          <cell r="I33">
            <v>419.19199999999995</v>
          </cell>
        </row>
        <row r="34">
          <cell r="I34">
            <v>904</v>
          </cell>
        </row>
        <row r="35">
          <cell r="I35">
            <v>401.48099999999999</v>
          </cell>
        </row>
        <row r="36">
          <cell r="I36">
            <v>88</v>
          </cell>
        </row>
        <row r="37">
          <cell r="I37">
            <v>90.006</v>
          </cell>
        </row>
        <row r="38">
          <cell r="I38">
            <v>3.6000000000000004E-2</v>
          </cell>
        </row>
        <row r="39">
          <cell r="I39">
            <v>1.355</v>
          </cell>
        </row>
        <row r="40">
          <cell r="I40">
            <v>327</v>
          </cell>
        </row>
        <row r="41">
          <cell r="I41">
            <v>1094.1579999999999</v>
          </cell>
        </row>
        <row r="44">
          <cell r="I44">
            <v>216</v>
          </cell>
        </row>
        <row r="45">
          <cell r="I45">
            <v>478.69899999999996</v>
          </cell>
        </row>
        <row r="46">
          <cell r="I46">
            <v>0.13203399999999998</v>
          </cell>
        </row>
        <row r="47">
          <cell r="I47">
            <v>36.611999999999995</v>
          </cell>
        </row>
        <row r="48">
          <cell r="I48">
            <v>0.32772499999999999</v>
          </cell>
        </row>
        <row r="49">
          <cell r="I49">
            <v>332.62099999999998</v>
          </cell>
        </row>
        <row r="59">
          <cell r="I59">
            <v>0.50479999999999992</v>
          </cell>
        </row>
        <row r="60">
          <cell r="I60">
            <v>522.93100000000004</v>
          </cell>
        </row>
        <row r="61">
          <cell r="I61">
            <v>0.55659999999999998</v>
          </cell>
        </row>
        <row r="62">
          <cell r="I62">
            <v>316.54900000000004</v>
          </cell>
        </row>
        <row r="63">
          <cell r="I63">
            <v>1.5287000000000002</v>
          </cell>
        </row>
        <row r="64">
          <cell r="I64">
            <v>2744.0709999999999</v>
          </cell>
        </row>
        <row r="65">
          <cell r="I65">
            <v>0.56585000000000008</v>
          </cell>
        </row>
        <row r="66">
          <cell r="I66">
            <v>763.0870000000001</v>
          </cell>
        </row>
        <row r="67">
          <cell r="I67">
            <v>330</v>
          </cell>
        </row>
        <row r="68">
          <cell r="I68">
            <v>1005.7040000000001</v>
          </cell>
        </row>
        <row r="69">
          <cell r="I69">
            <v>10252</v>
          </cell>
        </row>
        <row r="70">
          <cell r="I70">
            <v>3046.1589999999997</v>
          </cell>
        </row>
        <row r="72">
          <cell r="I72">
            <v>3.3099999999999996</v>
          </cell>
        </row>
        <row r="73">
          <cell r="I73">
            <v>585.78</v>
          </cell>
        </row>
        <row r="74">
          <cell r="I74">
            <v>3308</v>
          </cell>
        </row>
        <row r="75">
          <cell r="I75">
            <v>1673.8869999999999</v>
          </cell>
        </row>
        <row r="76">
          <cell r="I76">
            <v>1789</v>
          </cell>
        </row>
        <row r="77">
          <cell r="I77">
            <v>2271.5740000000001</v>
          </cell>
        </row>
        <row r="78">
          <cell r="I78">
            <v>0</v>
          </cell>
          <cell r="J78">
            <v>2887.4610000000002</v>
          </cell>
        </row>
        <row r="80">
          <cell r="J80">
            <v>2887.4610000000002</v>
          </cell>
        </row>
        <row r="81">
          <cell r="I81">
            <v>4959.9049999999997</v>
          </cell>
        </row>
        <row r="107">
          <cell r="J107">
            <v>508.80399999999997</v>
          </cell>
        </row>
        <row r="109">
          <cell r="J109">
            <v>32.517000000000003</v>
          </cell>
        </row>
        <row r="110">
          <cell r="J110">
            <v>78.900000000000006</v>
          </cell>
        </row>
        <row r="111">
          <cell r="J111">
            <v>216.42699999999999</v>
          </cell>
        </row>
        <row r="112">
          <cell r="J112">
            <v>3112.7799999999997</v>
          </cell>
        </row>
        <row r="113">
          <cell r="J113">
            <v>720.14299999999992</v>
          </cell>
        </row>
        <row r="114">
          <cell r="J114">
            <v>5590.1669999999995</v>
          </cell>
        </row>
        <row r="124">
          <cell r="I124">
            <v>821.74900000000002</v>
          </cell>
        </row>
        <row r="125">
          <cell r="I125">
            <v>821.74900000000002</v>
          </cell>
        </row>
        <row r="128">
          <cell r="I128">
            <v>1201</v>
          </cell>
        </row>
        <row r="129">
          <cell r="I129">
            <v>39.088999999999999</v>
          </cell>
        </row>
        <row r="130">
          <cell r="I130">
            <v>21</v>
          </cell>
        </row>
        <row r="131">
          <cell r="I131">
            <v>0.79099999999999993</v>
          </cell>
        </row>
        <row r="132">
          <cell r="I132">
            <v>70</v>
          </cell>
        </row>
        <row r="133">
          <cell r="I133">
            <v>2.4790000000000001</v>
          </cell>
        </row>
        <row r="134">
          <cell r="I134">
            <v>5956</v>
          </cell>
        </row>
        <row r="135">
          <cell r="I135">
            <v>211.52800000000002</v>
          </cell>
        </row>
        <row r="136">
          <cell r="I136">
            <v>6039</v>
          </cell>
        </row>
        <row r="137">
          <cell r="I137">
            <v>214.46999999999997</v>
          </cell>
        </row>
        <row r="138">
          <cell r="I138">
            <v>5748</v>
          </cell>
        </row>
        <row r="139">
          <cell r="I139">
            <v>204.06100000000001</v>
          </cell>
        </row>
        <row r="140">
          <cell r="I140">
            <v>5996</v>
          </cell>
        </row>
        <row r="141">
          <cell r="I141">
            <v>212.96299999999999</v>
          </cell>
        </row>
      </sheetData>
      <sheetData sheetId="15"/>
      <sheetData sheetId="16"/>
      <sheetData sheetId="17"/>
      <sheetData sheetId="18">
        <row r="15">
          <cell r="I15">
            <v>0.18931249999999999</v>
          </cell>
          <cell r="J15">
            <v>0.18</v>
          </cell>
        </row>
        <row r="16">
          <cell r="I16">
            <v>132.57399999999998</v>
          </cell>
          <cell r="J16">
            <v>249.99996999999999</v>
          </cell>
        </row>
        <row r="17">
          <cell r="I17">
            <v>0.158</v>
          </cell>
        </row>
        <row r="18">
          <cell r="I18">
            <v>12.437000000000001</v>
          </cell>
        </row>
        <row r="19">
          <cell r="I19">
            <v>5</v>
          </cell>
        </row>
        <row r="21">
          <cell r="I21">
            <v>150</v>
          </cell>
        </row>
        <row r="22">
          <cell r="I22">
            <v>425.79399999999998</v>
          </cell>
        </row>
        <row r="23">
          <cell r="I23">
            <v>15</v>
          </cell>
        </row>
        <row r="24">
          <cell r="I24">
            <v>6.01</v>
          </cell>
        </row>
        <row r="25">
          <cell r="I25">
            <v>2.4</v>
          </cell>
        </row>
        <row r="26">
          <cell r="I26">
            <v>2.1349999999999998</v>
          </cell>
        </row>
        <row r="29">
          <cell r="J29">
            <v>0</v>
          </cell>
        </row>
        <row r="32">
          <cell r="I32">
            <v>0.90778500000000006</v>
          </cell>
          <cell r="J32">
            <v>0.12</v>
          </cell>
        </row>
        <row r="33">
          <cell r="I33">
            <v>248.44499999999999</v>
          </cell>
          <cell r="J33">
            <v>28.248999999999999</v>
          </cell>
        </row>
        <row r="34">
          <cell r="I34">
            <v>0.89399999999999991</v>
          </cell>
          <cell r="J34">
            <v>1.4375</v>
          </cell>
        </row>
        <row r="35">
          <cell r="I35">
            <v>9</v>
          </cell>
          <cell r="J35">
            <v>15</v>
          </cell>
        </row>
        <row r="36">
          <cell r="I36">
            <v>1932.463</v>
          </cell>
          <cell r="J36">
            <v>1950.617</v>
          </cell>
        </row>
        <row r="37">
          <cell r="I37">
            <v>0.35968999999999995</v>
          </cell>
          <cell r="J37">
            <v>2.5999999999999999E-2</v>
          </cell>
        </row>
        <row r="38">
          <cell r="I38">
            <v>19</v>
          </cell>
          <cell r="J38">
            <v>1</v>
          </cell>
        </row>
        <row r="39">
          <cell r="I39">
            <v>293.27300000000002</v>
          </cell>
          <cell r="J39">
            <v>76.789000000000001</v>
          </cell>
        </row>
        <row r="40">
          <cell r="I40">
            <v>39</v>
          </cell>
        </row>
        <row r="41">
          <cell r="I41">
            <v>16.557000000000002</v>
          </cell>
        </row>
        <row r="42">
          <cell r="I42">
            <v>28</v>
          </cell>
        </row>
        <row r="43">
          <cell r="I43">
            <v>30.060000000000002</v>
          </cell>
        </row>
        <row r="44">
          <cell r="I44">
            <v>6.0819999999999999E-2</v>
          </cell>
        </row>
        <row r="45">
          <cell r="I45">
            <v>15.414999999999999</v>
          </cell>
        </row>
        <row r="46">
          <cell r="I46">
            <v>17</v>
          </cell>
        </row>
        <row r="47">
          <cell r="I47">
            <v>22.500999999999998</v>
          </cell>
        </row>
        <row r="48">
          <cell r="I48">
            <v>24</v>
          </cell>
        </row>
        <row r="49">
          <cell r="I49">
            <v>58.109000000000002</v>
          </cell>
        </row>
        <row r="50">
          <cell r="I50">
            <v>30</v>
          </cell>
        </row>
        <row r="51">
          <cell r="I51">
            <v>35.674999999999997</v>
          </cell>
        </row>
        <row r="52">
          <cell r="I52">
            <v>5.3754999999999997E-2</v>
          </cell>
        </row>
        <row r="53">
          <cell r="I53">
            <v>16.189</v>
          </cell>
        </row>
        <row r="54">
          <cell r="I54">
            <v>1.3107499999999999E-2</v>
          </cell>
        </row>
        <row r="55">
          <cell r="I55">
            <v>9.5579999999999998</v>
          </cell>
        </row>
        <row r="60">
          <cell r="J60">
            <v>0</v>
          </cell>
        </row>
        <row r="61">
          <cell r="J61">
            <v>0</v>
          </cell>
        </row>
        <row r="65">
          <cell r="I65">
            <v>0.14069999999999999</v>
          </cell>
        </row>
        <row r="66">
          <cell r="I66">
            <v>124.14699999999999</v>
          </cell>
        </row>
        <row r="67">
          <cell r="I67">
            <v>3.0399999999999996E-2</v>
          </cell>
        </row>
        <row r="68">
          <cell r="I68">
            <v>45.296999999999997</v>
          </cell>
        </row>
        <row r="69">
          <cell r="I69">
            <v>0.61180000000000001</v>
          </cell>
        </row>
        <row r="70">
          <cell r="I70">
            <v>623.96500000000003</v>
          </cell>
        </row>
        <row r="71">
          <cell r="I71">
            <v>9.5250000000000001E-2</v>
          </cell>
        </row>
        <row r="72">
          <cell r="I72">
            <v>128.352</v>
          </cell>
        </row>
        <row r="73">
          <cell r="I73">
            <v>24</v>
          </cell>
        </row>
        <row r="74">
          <cell r="I74">
            <v>66.23</v>
          </cell>
        </row>
        <row r="75">
          <cell r="I75">
            <v>388</v>
          </cell>
        </row>
        <row r="76">
          <cell r="I76">
            <v>273.04999999999995</v>
          </cell>
        </row>
        <row r="78">
          <cell r="I78">
            <v>1.9</v>
          </cell>
        </row>
        <row r="79">
          <cell r="I79">
            <v>271.29000000000002</v>
          </cell>
        </row>
        <row r="80">
          <cell r="I80">
            <v>852</v>
          </cell>
        </row>
        <row r="81">
          <cell r="I81">
            <v>351.666</v>
          </cell>
        </row>
        <row r="82">
          <cell r="I82">
            <v>734</v>
          </cell>
        </row>
        <row r="83">
          <cell r="I83">
            <v>775.19299999999998</v>
          </cell>
        </row>
        <row r="84">
          <cell r="I84">
            <v>0</v>
          </cell>
        </row>
        <row r="87">
          <cell r="I87">
            <v>3240.3626899999999</v>
          </cell>
          <cell r="J87">
            <v>2718.4339399999999</v>
          </cell>
        </row>
        <row r="113">
          <cell r="J113">
            <v>88.032000000000011</v>
          </cell>
        </row>
        <row r="115">
          <cell r="J115">
            <v>0</v>
          </cell>
        </row>
        <row r="116">
          <cell r="J116">
            <v>25.619999999999997</v>
          </cell>
        </row>
        <row r="118">
          <cell r="J118">
            <v>1040.6510000000001</v>
          </cell>
        </row>
        <row r="119">
          <cell r="J119">
            <v>270.05399999999997</v>
          </cell>
        </row>
        <row r="120">
          <cell r="J120">
            <v>1759.2725800000001</v>
          </cell>
        </row>
        <row r="130">
          <cell r="I130">
            <v>163.74199999999999</v>
          </cell>
        </row>
        <row r="131">
          <cell r="I131">
            <v>163.74199999999999</v>
          </cell>
        </row>
        <row r="136">
          <cell r="I136">
            <v>29</v>
          </cell>
        </row>
        <row r="137">
          <cell r="I137">
            <v>1.008</v>
          </cell>
        </row>
        <row r="138">
          <cell r="I138">
            <v>25</v>
          </cell>
        </row>
        <row r="139">
          <cell r="I139">
            <v>0.87000000000000011</v>
          </cell>
        </row>
        <row r="140">
          <cell r="I140">
            <v>1962</v>
          </cell>
        </row>
        <row r="141">
          <cell r="I141">
            <v>68.538000000000011</v>
          </cell>
        </row>
        <row r="142">
          <cell r="I142">
            <v>2014</v>
          </cell>
        </row>
        <row r="143">
          <cell r="I143">
            <v>70.347999999999999</v>
          </cell>
        </row>
        <row r="144">
          <cell r="I144">
            <v>1961</v>
          </cell>
        </row>
        <row r="145">
          <cell r="I145">
            <v>68.504999999999995</v>
          </cell>
        </row>
        <row r="146">
          <cell r="I146">
            <v>1941</v>
          </cell>
        </row>
        <row r="147">
          <cell r="I147">
            <v>67.813000000000002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T153"/>
  <sheetViews>
    <sheetView tabSelected="1" zoomScale="75" workbookViewId="0">
      <pane ySplit="4" topLeftCell="A5" activePane="bottomLeft" state="frozen"/>
      <selection activeCell="H20" sqref="H20"/>
      <selection pane="bottomLeft" sqref="A1:IV65536"/>
    </sheetView>
  </sheetViews>
  <sheetFormatPr defaultColWidth="8.85546875" defaultRowHeight="15.75"/>
  <cols>
    <col min="1" max="1" width="6.28515625" style="3" customWidth="1"/>
    <col min="2" max="2" width="69.7109375" style="3" customWidth="1"/>
    <col min="3" max="3" width="8.85546875" style="3" customWidth="1"/>
    <col min="4" max="4" width="17.42578125" style="158" customWidth="1"/>
    <col min="5" max="5" width="7.5703125" style="158" customWidth="1"/>
    <col min="6" max="6" width="7.28515625" style="3" customWidth="1"/>
    <col min="7" max="7" width="7.42578125" style="3" customWidth="1"/>
    <col min="8" max="8" width="17.140625" style="3" customWidth="1"/>
    <col min="9" max="9" width="17" style="3" customWidth="1"/>
    <col min="10" max="10" width="16.7109375" style="3" customWidth="1"/>
    <col min="11" max="11" width="7.28515625" style="158" customWidth="1"/>
    <col min="12" max="12" width="7.7109375" style="3" customWidth="1"/>
    <col min="13" max="13" width="8.28515625" style="3" customWidth="1"/>
    <col min="14" max="14" width="7.7109375" style="3" customWidth="1"/>
    <col min="15" max="15" width="8.85546875" style="3" customWidth="1"/>
    <col min="16" max="16" width="8.85546875" style="158" customWidth="1"/>
    <col min="17" max="17" width="8.85546875" style="3" customWidth="1"/>
    <col min="18" max="18" width="8.28515625" style="158" customWidth="1"/>
    <col min="19" max="19" width="7.28515625" style="158" customWidth="1"/>
    <col min="20" max="20" width="7.85546875" style="3" customWidth="1"/>
    <col min="21" max="21" width="7.140625" style="158" customWidth="1"/>
    <col min="22" max="22" width="8.85546875" style="158" customWidth="1"/>
    <col min="23" max="23" width="7.85546875" style="158" customWidth="1"/>
    <col min="24" max="24" width="8.140625" style="158" customWidth="1"/>
    <col min="25" max="27" width="9.140625" style="2" customWidth="1"/>
    <col min="28" max="158" width="8.85546875" style="3" customWidth="1"/>
    <col min="159" max="256" width="8.85546875" style="4"/>
    <col min="257" max="257" width="6.28515625" style="4" customWidth="1"/>
    <col min="258" max="258" width="69.7109375" style="4" customWidth="1"/>
    <col min="259" max="259" width="8.85546875" style="4" customWidth="1"/>
    <col min="260" max="260" width="17.42578125" style="4" customWidth="1"/>
    <col min="261" max="261" width="7.5703125" style="4" customWidth="1"/>
    <col min="262" max="262" width="7.28515625" style="4" customWidth="1"/>
    <col min="263" max="263" width="7.42578125" style="4" customWidth="1"/>
    <col min="264" max="264" width="17.140625" style="4" customWidth="1"/>
    <col min="265" max="265" width="17" style="4" customWidth="1"/>
    <col min="266" max="266" width="16.7109375" style="4" customWidth="1"/>
    <col min="267" max="267" width="7.28515625" style="4" customWidth="1"/>
    <col min="268" max="268" width="7.7109375" style="4" customWidth="1"/>
    <col min="269" max="269" width="8.28515625" style="4" customWidth="1"/>
    <col min="270" max="270" width="7.7109375" style="4" customWidth="1"/>
    <col min="271" max="273" width="8.85546875" style="4" customWidth="1"/>
    <col min="274" max="274" width="8.28515625" style="4" customWidth="1"/>
    <col min="275" max="275" width="7.28515625" style="4" customWidth="1"/>
    <col min="276" max="276" width="7.85546875" style="4" customWidth="1"/>
    <col min="277" max="277" width="7.140625" style="4" customWidth="1"/>
    <col min="278" max="278" width="8.85546875" style="4" customWidth="1"/>
    <col min="279" max="279" width="7.85546875" style="4" customWidth="1"/>
    <col min="280" max="280" width="8.140625" style="4" customWidth="1"/>
    <col min="281" max="283" width="9.140625" style="4" customWidth="1"/>
    <col min="284" max="414" width="8.85546875" style="4" customWidth="1"/>
    <col min="415" max="512" width="8.85546875" style="4"/>
    <col min="513" max="513" width="6.28515625" style="4" customWidth="1"/>
    <col min="514" max="514" width="69.7109375" style="4" customWidth="1"/>
    <col min="515" max="515" width="8.85546875" style="4" customWidth="1"/>
    <col min="516" max="516" width="17.42578125" style="4" customWidth="1"/>
    <col min="517" max="517" width="7.5703125" style="4" customWidth="1"/>
    <col min="518" max="518" width="7.28515625" style="4" customWidth="1"/>
    <col min="519" max="519" width="7.42578125" style="4" customWidth="1"/>
    <col min="520" max="520" width="17.140625" style="4" customWidth="1"/>
    <col min="521" max="521" width="17" style="4" customWidth="1"/>
    <col min="522" max="522" width="16.7109375" style="4" customWidth="1"/>
    <col min="523" max="523" width="7.28515625" style="4" customWidth="1"/>
    <col min="524" max="524" width="7.7109375" style="4" customWidth="1"/>
    <col min="525" max="525" width="8.28515625" style="4" customWidth="1"/>
    <col min="526" max="526" width="7.7109375" style="4" customWidth="1"/>
    <col min="527" max="529" width="8.85546875" style="4" customWidth="1"/>
    <col min="530" max="530" width="8.28515625" style="4" customWidth="1"/>
    <col min="531" max="531" width="7.28515625" style="4" customWidth="1"/>
    <col min="532" max="532" width="7.85546875" style="4" customWidth="1"/>
    <col min="533" max="533" width="7.140625" style="4" customWidth="1"/>
    <col min="534" max="534" width="8.85546875" style="4" customWidth="1"/>
    <col min="535" max="535" width="7.85546875" style="4" customWidth="1"/>
    <col min="536" max="536" width="8.140625" style="4" customWidth="1"/>
    <col min="537" max="539" width="9.140625" style="4" customWidth="1"/>
    <col min="540" max="670" width="8.85546875" style="4" customWidth="1"/>
    <col min="671" max="768" width="8.85546875" style="4"/>
    <col min="769" max="769" width="6.28515625" style="4" customWidth="1"/>
    <col min="770" max="770" width="69.7109375" style="4" customWidth="1"/>
    <col min="771" max="771" width="8.85546875" style="4" customWidth="1"/>
    <col min="772" max="772" width="17.42578125" style="4" customWidth="1"/>
    <col min="773" max="773" width="7.5703125" style="4" customWidth="1"/>
    <col min="774" max="774" width="7.28515625" style="4" customWidth="1"/>
    <col min="775" max="775" width="7.42578125" style="4" customWidth="1"/>
    <col min="776" max="776" width="17.140625" style="4" customWidth="1"/>
    <col min="777" max="777" width="17" style="4" customWidth="1"/>
    <col min="778" max="778" width="16.7109375" style="4" customWidth="1"/>
    <col min="779" max="779" width="7.28515625" style="4" customWidth="1"/>
    <col min="780" max="780" width="7.7109375" style="4" customWidth="1"/>
    <col min="781" max="781" width="8.28515625" style="4" customWidth="1"/>
    <col min="782" max="782" width="7.7109375" style="4" customWidth="1"/>
    <col min="783" max="785" width="8.85546875" style="4" customWidth="1"/>
    <col min="786" max="786" width="8.28515625" style="4" customWidth="1"/>
    <col min="787" max="787" width="7.28515625" style="4" customWidth="1"/>
    <col min="788" max="788" width="7.85546875" style="4" customWidth="1"/>
    <col min="789" max="789" width="7.140625" style="4" customWidth="1"/>
    <col min="790" max="790" width="8.85546875" style="4" customWidth="1"/>
    <col min="791" max="791" width="7.85546875" style="4" customWidth="1"/>
    <col min="792" max="792" width="8.140625" style="4" customWidth="1"/>
    <col min="793" max="795" width="9.140625" style="4" customWidth="1"/>
    <col min="796" max="926" width="8.85546875" style="4" customWidth="1"/>
    <col min="927" max="1024" width="8.85546875" style="4"/>
    <col min="1025" max="1025" width="6.28515625" style="4" customWidth="1"/>
    <col min="1026" max="1026" width="69.7109375" style="4" customWidth="1"/>
    <col min="1027" max="1027" width="8.85546875" style="4" customWidth="1"/>
    <col min="1028" max="1028" width="17.42578125" style="4" customWidth="1"/>
    <col min="1029" max="1029" width="7.5703125" style="4" customWidth="1"/>
    <col min="1030" max="1030" width="7.28515625" style="4" customWidth="1"/>
    <col min="1031" max="1031" width="7.42578125" style="4" customWidth="1"/>
    <col min="1032" max="1032" width="17.140625" style="4" customWidth="1"/>
    <col min="1033" max="1033" width="17" style="4" customWidth="1"/>
    <col min="1034" max="1034" width="16.7109375" style="4" customWidth="1"/>
    <col min="1035" max="1035" width="7.28515625" style="4" customWidth="1"/>
    <col min="1036" max="1036" width="7.7109375" style="4" customWidth="1"/>
    <col min="1037" max="1037" width="8.28515625" style="4" customWidth="1"/>
    <col min="1038" max="1038" width="7.7109375" style="4" customWidth="1"/>
    <col min="1039" max="1041" width="8.85546875" style="4" customWidth="1"/>
    <col min="1042" max="1042" width="8.28515625" style="4" customWidth="1"/>
    <col min="1043" max="1043" width="7.28515625" style="4" customWidth="1"/>
    <col min="1044" max="1044" width="7.85546875" style="4" customWidth="1"/>
    <col min="1045" max="1045" width="7.140625" style="4" customWidth="1"/>
    <col min="1046" max="1046" width="8.85546875" style="4" customWidth="1"/>
    <col min="1047" max="1047" width="7.85546875" style="4" customWidth="1"/>
    <col min="1048" max="1048" width="8.140625" style="4" customWidth="1"/>
    <col min="1049" max="1051" width="9.140625" style="4" customWidth="1"/>
    <col min="1052" max="1182" width="8.85546875" style="4" customWidth="1"/>
    <col min="1183" max="1280" width="8.85546875" style="4"/>
    <col min="1281" max="1281" width="6.28515625" style="4" customWidth="1"/>
    <col min="1282" max="1282" width="69.7109375" style="4" customWidth="1"/>
    <col min="1283" max="1283" width="8.85546875" style="4" customWidth="1"/>
    <col min="1284" max="1284" width="17.42578125" style="4" customWidth="1"/>
    <col min="1285" max="1285" width="7.5703125" style="4" customWidth="1"/>
    <col min="1286" max="1286" width="7.28515625" style="4" customWidth="1"/>
    <col min="1287" max="1287" width="7.42578125" style="4" customWidth="1"/>
    <col min="1288" max="1288" width="17.140625" style="4" customWidth="1"/>
    <col min="1289" max="1289" width="17" style="4" customWidth="1"/>
    <col min="1290" max="1290" width="16.7109375" style="4" customWidth="1"/>
    <col min="1291" max="1291" width="7.28515625" style="4" customWidth="1"/>
    <col min="1292" max="1292" width="7.7109375" style="4" customWidth="1"/>
    <col min="1293" max="1293" width="8.28515625" style="4" customWidth="1"/>
    <col min="1294" max="1294" width="7.7109375" style="4" customWidth="1"/>
    <col min="1295" max="1297" width="8.85546875" style="4" customWidth="1"/>
    <col min="1298" max="1298" width="8.28515625" style="4" customWidth="1"/>
    <col min="1299" max="1299" width="7.28515625" style="4" customWidth="1"/>
    <col min="1300" max="1300" width="7.85546875" style="4" customWidth="1"/>
    <col min="1301" max="1301" width="7.140625" style="4" customWidth="1"/>
    <col min="1302" max="1302" width="8.85546875" style="4" customWidth="1"/>
    <col min="1303" max="1303" width="7.85546875" style="4" customWidth="1"/>
    <col min="1304" max="1304" width="8.140625" style="4" customWidth="1"/>
    <col min="1305" max="1307" width="9.140625" style="4" customWidth="1"/>
    <col min="1308" max="1438" width="8.85546875" style="4" customWidth="1"/>
    <col min="1439" max="1536" width="8.85546875" style="4"/>
    <col min="1537" max="1537" width="6.28515625" style="4" customWidth="1"/>
    <col min="1538" max="1538" width="69.7109375" style="4" customWidth="1"/>
    <col min="1539" max="1539" width="8.85546875" style="4" customWidth="1"/>
    <col min="1540" max="1540" width="17.42578125" style="4" customWidth="1"/>
    <col min="1541" max="1541" width="7.5703125" style="4" customWidth="1"/>
    <col min="1542" max="1542" width="7.28515625" style="4" customWidth="1"/>
    <col min="1543" max="1543" width="7.42578125" style="4" customWidth="1"/>
    <col min="1544" max="1544" width="17.140625" style="4" customWidth="1"/>
    <col min="1545" max="1545" width="17" style="4" customWidth="1"/>
    <col min="1546" max="1546" width="16.7109375" style="4" customWidth="1"/>
    <col min="1547" max="1547" width="7.28515625" style="4" customWidth="1"/>
    <col min="1548" max="1548" width="7.7109375" style="4" customWidth="1"/>
    <col min="1549" max="1549" width="8.28515625" style="4" customWidth="1"/>
    <col min="1550" max="1550" width="7.7109375" style="4" customWidth="1"/>
    <col min="1551" max="1553" width="8.85546875" style="4" customWidth="1"/>
    <col min="1554" max="1554" width="8.28515625" style="4" customWidth="1"/>
    <col min="1555" max="1555" width="7.28515625" style="4" customWidth="1"/>
    <col min="1556" max="1556" width="7.85546875" style="4" customWidth="1"/>
    <col min="1557" max="1557" width="7.140625" style="4" customWidth="1"/>
    <col min="1558" max="1558" width="8.85546875" style="4" customWidth="1"/>
    <col min="1559" max="1559" width="7.85546875" style="4" customWidth="1"/>
    <col min="1560" max="1560" width="8.140625" style="4" customWidth="1"/>
    <col min="1561" max="1563" width="9.140625" style="4" customWidth="1"/>
    <col min="1564" max="1694" width="8.85546875" style="4" customWidth="1"/>
    <col min="1695" max="1792" width="8.85546875" style="4"/>
    <col min="1793" max="1793" width="6.28515625" style="4" customWidth="1"/>
    <col min="1794" max="1794" width="69.7109375" style="4" customWidth="1"/>
    <col min="1795" max="1795" width="8.85546875" style="4" customWidth="1"/>
    <col min="1796" max="1796" width="17.42578125" style="4" customWidth="1"/>
    <col min="1797" max="1797" width="7.5703125" style="4" customWidth="1"/>
    <col min="1798" max="1798" width="7.28515625" style="4" customWidth="1"/>
    <col min="1799" max="1799" width="7.42578125" style="4" customWidth="1"/>
    <col min="1800" max="1800" width="17.140625" style="4" customWidth="1"/>
    <col min="1801" max="1801" width="17" style="4" customWidth="1"/>
    <col min="1802" max="1802" width="16.7109375" style="4" customWidth="1"/>
    <col min="1803" max="1803" width="7.28515625" style="4" customWidth="1"/>
    <col min="1804" max="1804" width="7.7109375" style="4" customWidth="1"/>
    <col min="1805" max="1805" width="8.28515625" style="4" customWidth="1"/>
    <col min="1806" max="1806" width="7.7109375" style="4" customWidth="1"/>
    <col min="1807" max="1809" width="8.85546875" style="4" customWidth="1"/>
    <col min="1810" max="1810" width="8.28515625" style="4" customWidth="1"/>
    <col min="1811" max="1811" width="7.28515625" style="4" customWidth="1"/>
    <col min="1812" max="1812" width="7.85546875" style="4" customWidth="1"/>
    <col min="1813" max="1813" width="7.140625" style="4" customWidth="1"/>
    <col min="1814" max="1814" width="8.85546875" style="4" customWidth="1"/>
    <col min="1815" max="1815" width="7.85546875" style="4" customWidth="1"/>
    <col min="1816" max="1816" width="8.140625" style="4" customWidth="1"/>
    <col min="1817" max="1819" width="9.140625" style="4" customWidth="1"/>
    <col min="1820" max="1950" width="8.85546875" style="4" customWidth="1"/>
    <col min="1951" max="2048" width="8.85546875" style="4"/>
    <col min="2049" max="2049" width="6.28515625" style="4" customWidth="1"/>
    <col min="2050" max="2050" width="69.7109375" style="4" customWidth="1"/>
    <col min="2051" max="2051" width="8.85546875" style="4" customWidth="1"/>
    <col min="2052" max="2052" width="17.42578125" style="4" customWidth="1"/>
    <col min="2053" max="2053" width="7.5703125" style="4" customWidth="1"/>
    <col min="2054" max="2054" width="7.28515625" style="4" customWidth="1"/>
    <col min="2055" max="2055" width="7.42578125" style="4" customWidth="1"/>
    <col min="2056" max="2056" width="17.140625" style="4" customWidth="1"/>
    <col min="2057" max="2057" width="17" style="4" customWidth="1"/>
    <col min="2058" max="2058" width="16.7109375" style="4" customWidth="1"/>
    <col min="2059" max="2059" width="7.28515625" style="4" customWidth="1"/>
    <col min="2060" max="2060" width="7.7109375" style="4" customWidth="1"/>
    <col min="2061" max="2061" width="8.28515625" style="4" customWidth="1"/>
    <col min="2062" max="2062" width="7.7109375" style="4" customWidth="1"/>
    <col min="2063" max="2065" width="8.85546875" style="4" customWidth="1"/>
    <col min="2066" max="2066" width="8.28515625" style="4" customWidth="1"/>
    <col min="2067" max="2067" width="7.28515625" style="4" customWidth="1"/>
    <col min="2068" max="2068" width="7.85546875" style="4" customWidth="1"/>
    <col min="2069" max="2069" width="7.140625" style="4" customWidth="1"/>
    <col min="2070" max="2070" width="8.85546875" style="4" customWidth="1"/>
    <col min="2071" max="2071" width="7.85546875" style="4" customWidth="1"/>
    <col min="2072" max="2072" width="8.140625" style="4" customWidth="1"/>
    <col min="2073" max="2075" width="9.140625" style="4" customWidth="1"/>
    <col min="2076" max="2206" width="8.85546875" style="4" customWidth="1"/>
    <col min="2207" max="2304" width="8.85546875" style="4"/>
    <col min="2305" max="2305" width="6.28515625" style="4" customWidth="1"/>
    <col min="2306" max="2306" width="69.7109375" style="4" customWidth="1"/>
    <col min="2307" max="2307" width="8.85546875" style="4" customWidth="1"/>
    <col min="2308" max="2308" width="17.42578125" style="4" customWidth="1"/>
    <col min="2309" max="2309" width="7.5703125" style="4" customWidth="1"/>
    <col min="2310" max="2310" width="7.28515625" style="4" customWidth="1"/>
    <col min="2311" max="2311" width="7.42578125" style="4" customWidth="1"/>
    <col min="2312" max="2312" width="17.140625" style="4" customWidth="1"/>
    <col min="2313" max="2313" width="17" style="4" customWidth="1"/>
    <col min="2314" max="2314" width="16.7109375" style="4" customWidth="1"/>
    <col min="2315" max="2315" width="7.28515625" style="4" customWidth="1"/>
    <col min="2316" max="2316" width="7.7109375" style="4" customWidth="1"/>
    <col min="2317" max="2317" width="8.28515625" style="4" customWidth="1"/>
    <col min="2318" max="2318" width="7.7109375" style="4" customWidth="1"/>
    <col min="2319" max="2321" width="8.85546875" style="4" customWidth="1"/>
    <col min="2322" max="2322" width="8.28515625" style="4" customWidth="1"/>
    <col min="2323" max="2323" width="7.28515625" style="4" customWidth="1"/>
    <col min="2324" max="2324" width="7.85546875" style="4" customWidth="1"/>
    <col min="2325" max="2325" width="7.140625" style="4" customWidth="1"/>
    <col min="2326" max="2326" width="8.85546875" style="4" customWidth="1"/>
    <col min="2327" max="2327" width="7.85546875" style="4" customWidth="1"/>
    <col min="2328" max="2328" width="8.140625" style="4" customWidth="1"/>
    <col min="2329" max="2331" width="9.140625" style="4" customWidth="1"/>
    <col min="2332" max="2462" width="8.85546875" style="4" customWidth="1"/>
    <col min="2463" max="2560" width="8.85546875" style="4"/>
    <col min="2561" max="2561" width="6.28515625" style="4" customWidth="1"/>
    <col min="2562" max="2562" width="69.7109375" style="4" customWidth="1"/>
    <col min="2563" max="2563" width="8.85546875" style="4" customWidth="1"/>
    <col min="2564" max="2564" width="17.42578125" style="4" customWidth="1"/>
    <col min="2565" max="2565" width="7.5703125" style="4" customWidth="1"/>
    <col min="2566" max="2566" width="7.28515625" style="4" customWidth="1"/>
    <col min="2567" max="2567" width="7.42578125" style="4" customWidth="1"/>
    <col min="2568" max="2568" width="17.140625" style="4" customWidth="1"/>
    <col min="2569" max="2569" width="17" style="4" customWidth="1"/>
    <col min="2570" max="2570" width="16.7109375" style="4" customWidth="1"/>
    <col min="2571" max="2571" width="7.28515625" style="4" customWidth="1"/>
    <col min="2572" max="2572" width="7.7109375" style="4" customWidth="1"/>
    <col min="2573" max="2573" width="8.28515625" style="4" customWidth="1"/>
    <col min="2574" max="2574" width="7.7109375" style="4" customWidth="1"/>
    <col min="2575" max="2577" width="8.85546875" style="4" customWidth="1"/>
    <col min="2578" max="2578" width="8.28515625" style="4" customWidth="1"/>
    <col min="2579" max="2579" width="7.28515625" style="4" customWidth="1"/>
    <col min="2580" max="2580" width="7.85546875" style="4" customWidth="1"/>
    <col min="2581" max="2581" width="7.140625" style="4" customWidth="1"/>
    <col min="2582" max="2582" width="8.85546875" style="4" customWidth="1"/>
    <col min="2583" max="2583" width="7.85546875" style="4" customWidth="1"/>
    <col min="2584" max="2584" width="8.140625" style="4" customWidth="1"/>
    <col min="2585" max="2587" width="9.140625" style="4" customWidth="1"/>
    <col min="2588" max="2718" width="8.85546875" style="4" customWidth="1"/>
    <col min="2719" max="2816" width="8.85546875" style="4"/>
    <col min="2817" max="2817" width="6.28515625" style="4" customWidth="1"/>
    <col min="2818" max="2818" width="69.7109375" style="4" customWidth="1"/>
    <col min="2819" max="2819" width="8.85546875" style="4" customWidth="1"/>
    <col min="2820" max="2820" width="17.42578125" style="4" customWidth="1"/>
    <col min="2821" max="2821" width="7.5703125" style="4" customWidth="1"/>
    <col min="2822" max="2822" width="7.28515625" style="4" customWidth="1"/>
    <col min="2823" max="2823" width="7.42578125" style="4" customWidth="1"/>
    <col min="2824" max="2824" width="17.140625" style="4" customWidth="1"/>
    <col min="2825" max="2825" width="17" style="4" customWidth="1"/>
    <col min="2826" max="2826" width="16.7109375" style="4" customWidth="1"/>
    <col min="2827" max="2827" width="7.28515625" style="4" customWidth="1"/>
    <col min="2828" max="2828" width="7.7109375" style="4" customWidth="1"/>
    <col min="2829" max="2829" width="8.28515625" style="4" customWidth="1"/>
    <col min="2830" max="2830" width="7.7109375" style="4" customWidth="1"/>
    <col min="2831" max="2833" width="8.85546875" style="4" customWidth="1"/>
    <col min="2834" max="2834" width="8.28515625" style="4" customWidth="1"/>
    <col min="2835" max="2835" width="7.28515625" style="4" customWidth="1"/>
    <col min="2836" max="2836" width="7.85546875" style="4" customWidth="1"/>
    <col min="2837" max="2837" width="7.140625" style="4" customWidth="1"/>
    <col min="2838" max="2838" width="8.85546875" style="4" customWidth="1"/>
    <col min="2839" max="2839" width="7.85546875" style="4" customWidth="1"/>
    <col min="2840" max="2840" width="8.140625" style="4" customWidth="1"/>
    <col min="2841" max="2843" width="9.140625" style="4" customWidth="1"/>
    <col min="2844" max="2974" width="8.85546875" style="4" customWidth="1"/>
    <col min="2975" max="3072" width="8.85546875" style="4"/>
    <col min="3073" max="3073" width="6.28515625" style="4" customWidth="1"/>
    <col min="3074" max="3074" width="69.7109375" style="4" customWidth="1"/>
    <col min="3075" max="3075" width="8.85546875" style="4" customWidth="1"/>
    <col min="3076" max="3076" width="17.42578125" style="4" customWidth="1"/>
    <col min="3077" max="3077" width="7.5703125" style="4" customWidth="1"/>
    <col min="3078" max="3078" width="7.28515625" style="4" customWidth="1"/>
    <col min="3079" max="3079" width="7.42578125" style="4" customWidth="1"/>
    <col min="3080" max="3080" width="17.140625" style="4" customWidth="1"/>
    <col min="3081" max="3081" width="17" style="4" customWidth="1"/>
    <col min="3082" max="3082" width="16.7109375" style="4" customWidth="1"/>
    <col min="3083" max="3083" width="7.28515625" style="4" customWidth="1"/>
    <col min="3084" max="3084" width="7.7109375" style="4" customWidth="1"/>
    <col min="3085" max="3085" width="8.28515625" style="4" customWidth="1"/>
    <col min="3086" max="3086" width="7.7109375" style="4" customWidth="1"/>
    <col min="3087" max="3089" width="8.85546875" style="4" customWidth="1"/>
    <col min="3090" max="3090" width="8.28515625" style="4" customWidth="1"/>
    <col min="3091" max="3091" width="7.28515625" style="4" customWidth="1"/>
    <col min="3092" max="3092" width="7.85546875" style="4" customWidth="1"/>
    <col min="3093" max="3093" width="7.140625" style="4" customWidth="1"/>
    <col min="3094" max="3094" width="8.85546875" style="4" customWidth="1"/>
    <col min="3095" max="3095" width="7.85546875" style="4" customWidth="1"/>
    <col min="3096" max="3096" width="8.140625" style="4" customWidth="1"/>
    <col min="3097" max="3099" width="9.140625" style="4" customWidth="1"/>
    <col min="3100" max="3230" width="8.85546875" style="4" customWidth="1"/>
    <col min="3231" max="3328" width="8.85546875" style="4"/>
    <col min="3329" max="3329" width="6.28515625" style="4" customWidth="1"/>
    <col min="3330" max="3330" width="69.7109375" style="4" customWidth="1"/>
    <col min="3331" max="3331" width="8.85546875" style="4" customWidth="1"/>
    <col min="3332" max="3332" width="17.42578125" style="4" customWidth="1"/>
    <col min="3333" max="3333" width="7.5703125" style="4" customWidth="1"/>
    <col min="3334" max="3334" width="7.28515625" style="4" customWidth="1"/>
    <col min="3335" max="3335" width="7.42578125" style="4" customWidth="1"/>
    <col min="3336" max="3336" width="17.140625" style="4" customWidth="1"/>
    <col min="3337" max="3337" width="17" style="4" customWidth="1"/>
    <col min="3338" max="3338" width="16.7109375" style="4" customWidth="1"/>
    <col min="3339" max="3339" width="7.28515625" style="4" customWidth="1"/>
    <col min="3340" max="3340" width="7.7109375" style="4" customWidth="1"/>
    <col min="3341" max="3341" width="8.28515625" style="4" customWidth="1"/>
    <col min="3342" max="3342" width="7.7109375" style="4" customWidth="1"/>
    <col min="3343" max="3345" width="8.85546875" style="4" customWidth="1"/>
    <col min="3346" max="3346" width="8.28515625" style="4" customWidth="1"/>
    <col min="3347" max="3347" width="7.28515625" style="4" customWidth="1"/>
    <col min="3348" max="3348" width="7.85546875" style="4" customWidth="1"/>
    <col min="3349" max="3349" width="7.140625" style="4" customWidth="1"/>
    <col min="3350" max="3350" width="8.85546875" style="4" customWidth="1"/>
    <col min="3351" max="3351" width="7.85546875" style="4" customWidth="1"/>
    <col min="3352" max="3352" width="8.140625" style="4" customWidth="1"/>
    <col min="3353" max="3355" width="9.140625" style="4" customWidth="1"/>
    <col min="3356" max="3486" width="8.85546875" style="4" customWidth="1"/>
    <col min="3487" max="3584" width="8.85546875" style="4"/>
    <col min="3585" max="3585" width="6.28515625" style="4" customWidth="1"/>
    <col min="3586" max="3586" width="69.7109375" style="4" customWidth="1"/>
    <col min="3587" max="3587" width="8.85546875" style="4" customWidth="1"/>
    <col min="3588" max="3588" width="17.42578125" style="4" customWidth="1"/>
    <col min="3589" max="3589" width="7.5703125" style="4" customWidth="1"/>
    <col min="3590" max="3590" width="7.28515625" style="4" customWidth="1"/>
    <col min="3591" max="3591" width="7.42578125" style="4" customWidth="1"/>
    <col min="3592" max="3592" width="17.140625" style="4" customWidth="1"/>
    <col min="3593" max="3593" width="17" style="4" customWidth="1"/>
    <col min="3594" max="3594" width="16.7109375" style="4" customWidth="1"/>
    <col min="3595" max="3595" width="7.28515625" style="4" customWidth="1"/>
    <col min="3596" max="3596" width="7.7109375" style="4" customWidth="1"/>
    <col min="3597" max="3597" width="8.28515625" style="4" customWidth="1"/>
    <col min="3598" max="3598" width="7.7109375" style="4" customWidth="1"/>
    <col min="3599" max="3601" width="8.85546875" style="4" customWidth="1"/>
    <col min="3602" max="3602" width="8.28515625" style="4" customWidth="1"/>
    <col min="3603" max="3603" width="7.28515625" style="4" customWidth="1"/>
    <col min="3604" max="3604" width="7.85546875" style="4" customWidth="1"/>
    <col min="3605" max="3605" width="7.140625" style="4" customWidth="1"/>
    <col min="3606" max="3606" width="8.85546875" style="4" customWidth="1"/>
    <col min="3607" max="3607" width="7.85546875" style="4" customWidth="1"/>
    <col min="3608" max="3608" width="8.140625" style="4" customWidth="1"/>
    <col min="3609" max="3611" width="9.140625" style="4" customWidth="1"/>
    <col min="3612" max="3742" width="8.85546875" style="4" customWidth="1"/>
    <col min="3743" max="3840" width="8.85546875" style="4"/>
    <col min="3841" max="3841" width="6.28515625" style="4" customWidth="1"/>
    <col min="3842" max="3842" width="69.7109375" style="4" customWidth="1"/>
    <col min="3843" max="3843" width="8.85546875" style="4" customWidth="1"/>
    <col min="3844" max="3844" width="17.42578125" style="4" customWidth="1"/>
    <col min="3845" max="3845" width="7.5703125" style="4" customWidth="1"/>
    <col min="3846" max="3846" width="7.28515625" style="4" customWidth="1"/>
    <col min="3847" max="3847" width="7.42578125" style="4" customWidth="1"/>
    <col min="3848" max="3848" width="17.140625" style="4" customWidth="1"/>
    <col min="3849" max="3849" width="17" style="4" customWidth="1"/>
    <col min="3850" max="3850" width="16.7109375" style="4" customWidth="1"/>
    <col min="3851" max="3851" width="7.28515625" style="4" customWidth="1"/>
    <col min="3852" max="3852" width="7.7109375" style="4" customWidth="1"/>
    <col min="3853" max="3853" width="8.28515625" style="4" customWidth="1"/>
    <col min="3854" max="3854" width="7.7109375" style="4" customWidth="1"/>
    <col min="3855" max="3857" width="8.85546875" style="4" customWidth="1"/>
    <col min="3858" max="3858" width="8.28515625" style="4" customWidth="1"/>
    <col min="3859" max="3859" width="7.28515625" style="4" customWidth="1"/>
    <col min="3860" max="3860" width="7.85546875" style="4" customWidth="1"/>
    <col min="3861" max="3861" width="7.140625" style="4" customWidth="1"/>
    <col min="3862" max="3862" width="8.85546875" style="4" customWidth="1"/>
    <col min="3863" max="3863" width="7.85546875" style="4" customWidth="1"/>
    <col min="3864" max="3864" width="8.140625" style="4" customWidth="1"/>
    <col min="3865" max="3867" width="9.140625" style="4" customWidth="1"/>
    <col min="3868" max="3998" width="8.85546875" style="4" customWidth="1"/>
    <col min="3999" max="4096" width="8.85546875" style="4"/>
    <col min="4097" max="4097" width="6.28515625" style="4" customWidth="1"/>
    <col min="4098" max="4098" width="69.7109375" style="4" customWidth="1"/>
    <col min="4099" max="4099" width="8.85546875" style="4" customWidth="1"/>
    <col min="4100" max="4100" width="17.42578125" style="4" customWidth="1"/>
    <col min="4101" max="4101" width="7.5703125" style="4" customWidth="1"/>
    <col min="4102" max="4102" width="7.28515625" style="4" customWidth="1"/>
    <col min="4103" max="4103" width="7.42578125" style="4" customWidth="1"/>
    <col min="4104" max="4104" width="17.140625" style="4" customWidth="1"/>
    <col min="4105" max="4105" width="17" style="4" customWidth="1"/>
    <col min="4106" max="4106" width="16.7109375" style="4" customWidth="1"/>
    <col min="4107" max="4107" width="7.28515625" style="4" customWidth="1"/>
    <col min="4108" max="4108" width="7.7109375" style="4" customWidth="1"/>
    <col min="4109" max="4109" width="8.28515625" style="4" customWidth="1"/>
    <col min="4110" max="4110" width="7.7109375" style="4" customWidth="1"/>
    <col min="4111" max="4113" width="8.85546875" style="4" customWidth="1"/>
    <col min="4114" max="4114" width="8.28515625" style="4" customWidth="1"/>
    <col min="4115" max="4115" width="7.28515625" style="4" customWidth="1"/>
    <col min="4116" max="4116" width="7.85546875" style="4" customWidth="1"/>
    <col min="4117" max="4117" width="7.140625" style="4" customWidth="1"/>
    <col min="4118" max="4118" width="8.85546875" style="4" customWidth="1"/>
    <col min="4119" max="4119" width="7.85546875" style="4" customWidth="1"/>
    <col min="4120" max="4120" width="8.140625" style="4" customWidth="1"/>
    <col min="4121" max="4123" width="9.140625" style="4" customWidth="1"/>
    <col min="4124" max="4254" width="8.85546875" style="4" customWidth="1"/>
    <col min="4255" max="4352" width="8.85546875" style="4"/>
    <col min="4353" max="4353" width="6.28515625" style="4" customWidth="1"/>
    <col min="4354" max="4354" width="69.7109375" style="4" customWidth="1"/>
    <col min="4355" max="4355" width="8.85546875" style="4" customWidth="1"/>
    <col min="4356" max="4356" width="17.42578125" style="4" customWidth="1"/>
    <col min="4357" max="4357" width="7.5703125" style="4" customWidth="1"/>
    <col min="4358" max="4358" width="7.28515625" style="4" customWidth="1"/>
    <col min="4359" max="4359" width="7.42578125" style="4" customWidth="1"/>
    <col min="4360" max="4360" width="17.140625" style="4" customWidth="1"/>
    <col min="4361" max="4361" width="17" style="4" customWidth="1"/>
    <col min="4362" max="4362" width="16.7109375" style="4" customWidth="1"/>
    <col min="4363" max="4363" width="7.28515625" style="4" customWidth="1"/>
    <col min="4364" max="4364" width="7.7109375" style="4" customWidth="1"/>
    <col min="4365" max="4365" width="8.28515625" style="4" customWidth="1"/>
    <col min="4366" max="4366" width="7.7109375" style="4" customWidth="1"/>
    <col min="4367" max="4369" width="8.85546875" style="4" customWidth="1"/>
    <col min="4370" max="4370" width="8.28515625" style="4" customWidth="1"/>
    <col min="4371" max="4371" width="7.28515625" style="4" customWidth="1"/>
    <col min="4372" max="4372" width="7.85546875" style="4" customWidth="1"/>
    <col min="4373" max="4373" width="7.140625" style="4" customWidth="1"/>
    <col min="4374" max="4374" width="8.85546875" style="4" customWidth="1"/>
    <col min="4375" max="4375" width="7.85546875" style="4" customWidth="1"/>
    <col min="4376" max="4376" width="8.140625" style="4" customWidth="1"/>
    <col min="4377" max="4379" width="9.140625" style="4" customWidth="1"/>
    <col min="4380" max="4510" width="8.85546875" style="4" customWidth="1"/>
    <col min="4511" max="4608" width="8.85546875" style="4"/>
    <col min="4609" max="4609" width="6.28515625" style="4" customWidth="1"/>
    <col min="4610" max="4610" width="69.7109375" style="4" customWidth="1"/>
    <col min="4611" max="4611" width="8.85546875" style="4" customWidth="1"/>
    <col min="4612" max="4612" width="17.42578125" style="4" customWidth="1"/>
    <col min="4613" max="4613" width="7.5703125" style="4" customWidth="1"/>
    <col min="4614" max="4614" width="7.28515625" style="4" customWidth="1"/>
    <col min="4615" max="4615" width="7.42578125" style="4" customWidth="1"/>
    <col min="4616" max="4616" width="17.140625" style="4" customWidth="1"/>
    <col min="4617" max="4617" width="17" style="4" customWidth="1"/>
    <col min="4618" max="4618" width="16.7109375" style="4" customWidth="1"/>
    <col min="4619" max="4619" width="7.28515625" style="4" customWidth="1"/>
    <col min="4620" max="4620" width="7.7109375" style="4" customWidth="1"/>
    <col min="4621" max="4621" width="8.28515625" style="4" customWidth="1"/>
    <col min="4622" max="4622" width="7.7109375" style="4" customWidth="1"/>
    <col min="4623" max="4625" width="8.85546875" style="4" customWidth="1"/>
    <col min="4626" max="4626" width="8.28515625" style="4" customWidth="1"/>
    <col min="4627" max="4627" width="7.28515625" style="4" customWidth="1"/>
    <col min="4628" max="4628" width="7.85546875" style="4" customWidth="1"/>
    <col min="4629" max="4629" width="7.140625" style="4" customWidth="1"/>
    <col min="4630" max="4630" width="8.85546875" style="4" customWidth="1"/>
    <col min="4631" max="4631" width="7.85546875" style="4" customWidth="1"/>
    <col min="4632" max="4632" width="8.140625" style="4" customWidth="1"/>
    <col min="4633" max="4635" width="9.140625" style="4" customWidth="1"/>
    <col min="4636" max="4766" width="8.85546875" style="4" customWidth="1"/>
    <col min="4767" max="4864" width="8.85546875" style="4"/>
    <col min="4865" max="4865" width="6.28515625" style="4" customWidth="1"/>
    <col min="4866" max="4866" width="69.7109375" style="4" customWidth="1"/>
    <col min="4867" max="4867" width="8.85546875" style="4" customWidth="1"/>
    <col min="4868" max="4868" width="17.42578125" style="4" customWidth="1"/>
    <col min="4869" max="4869" width="7.5703125" style="4" customWidth="1"/>
    <col min="4870" max="4870" width="7.28515625" style="4" customWidth="1"/>
    <col min="4871" max="4871" width="7.42578125" style="4" customWidth="1"/>
    <col min="4872" max="4872" width="17.140625" style="4" customWidth="1"/>
    <col min="4873" max="4873" width="17" style="4" customWidth="1"/>
    <col min="4874" max="4874" width="16.7109375" style="4" customWidth="1"/>
    <col min="4875" max="4875" width="7.28515625" style="4" customWidth="1"/>
    <col min="4876" max="4876" width="7.7109375" style="4" customWidth="1"/>
    <col min="4877" max="4877" width="8.28515625" style="4" customWidth="1"/>
    <col min="4878" max="4878" width="7.7109375" style="4" customWidth="1"/>
    <col min="4879" max="4881" width="8.85546875" style="4" customWidth="1"/>
    <col min="4882" max="4882" width="8.28515625" style="4" customWidth="1"/>
    <col min="4883" max="4883" width="7.28515625" style="4" customWidth="1"/>
    <col min="4884" max="4884" width="7.85546875" style="4" customWidth="1"/>
    <col min="4885" max="4885" width="7.140625" style="4" customWidth="1"/>
    <col min="4886" max="4886" width="8.85546875" style="4" customWidth="1"/>
    <col min="4887" max="4887" width="7.85546875" style="4" customWidth="1"/>
    <col min="4888" max="4888" width="8.140625" style="4" customWidth="1"/>
    <col min="4889" max="4891" width="9.140625" style="4" customWidth="1"/>
    <col min="4892" max="5022" width="8.85546875" style="4" customWidth="1"/>
    <col min="5023" max="5120" width="8.85546875" style="4"/>
    <col min="5121" max="5121" width="6.28515625" style="4" customWidth="1"/>
    <col min="5122" max="5122" width="69.7109375" style="4" customWidth="1"/>
    <col min="5123" max="5123" width="8.85546875" style="4" customWidth="1"/>
    <col min="5124" max="5124" width="17.42578125" style="4" customWidth="1"/>
    <col min="5125" max="5125" width="7.5703125" style="4" customWidth="1"/>
    <col min="5126" max="5126" width="7.28515625" style="4" customWidth="1"/>
    <col min="5127" max="5127" width="7.42578125" style="4" customWidth="1"/>
    <col min="5128" max="5128" width="17.140625" style="4" customWidth="1"/>
    <col min="5129" max="5129" width="17" style="4" customWidth="1"/>
    <col min="5130" max="5130" width="16.7109375" style="4" customWidth="1"/>
    <col min="5131" max="5131" width="7.28515625" style="4" customWidth="1"/>
    <col min="5132" max="5132" width="7.7109375" style="4" customWidth="1"/>
    <col min="5133" max="5133" width="8.28515625" style="4" customWidth="1"/>
    <col min="5134" max="5134" width="7.7109375" style="4" customWidth="1"/>
    <col min="5135" max="5137" width="8.85546875" style="4" customWidth="1"/>
    <col min="5138" max="5138" width="8.28515625" style="4" customWidth="1"/>
    <col min="5139" max="5139" width="7.28515625" style="4" customWidth="1"/>
    <col min="5140" max="5140" width="7.85546875" style="4" customWidth="1"/>
    <col min="5141" max="5141" width="7.140625" style="4" customWidth="1"/>
    <col min="5142" max="5142" width="8.85546875" style="4" customWidth="1"/>
    <col min="5143" max="5143" width="7.85546875" style="4" customWidth="1"/>
    <col min="5144" max="5144" width="8.140625" style="4" customWidth="1"/>
    <col min="5145" max="5147" width="9.140625" style="4" customWidth="1"/>
    <col min="5148" max="5278" width="8.85546875" style="4" customWidth="1"/>
    <col min="5279" max="5376" width="8.85546875" style="4"/>
    <col min="5377" max="5377" width="6.28515625" style="4" customWidth="1"/>
    <col min="5378" max="5378" width="69.7109375" style="4" customWidth="1"/>
    <col min="5379" max="5379" width="8.85546875" style="4" customWidth="1"/>
    <col min="5380" max="5380" width="17.42578125" style="4" customWidth="1"/>
    <col min="5381" max="5381" width="7.5703125" style="4" customWidth="1"/>
    <col min="5382" max="5382" width="7.28515625" style="4" customWidth="1"/>
    <col min="5383" max="5383" width="7.42578125" style="4" customWidth="1"/>
    <col min="5384" max="5384" width="17.140625" style="4" customWidth="1"/>
    <col min="5385" max="5385" width="17" style="4" customWidth="1"/>
    <col min="5386" max="5386" width="16.7109375" style="4" customWidth="1"/>
    <col min="5387" max="5387" width="7.28515625" style="4" customWidth="1"/>
    <col min="5388" max="5388" width="7.7109375" style="4" customWidth="1"/>
    <col min="5389" max="5389" width="8.28515625" style="4" customWidth="1"/>
    <col min="5390" max="5390" width="7.7109375" style="4" customWidth="1"/>
    <col min="5391" max="5393" width="8.85546875" style="4" customWidth="1"/>
    <col min="5394" max="5394" width="8.28515625" style="4" customWidth="1"/>
    <col min="5395" max="5395" width="7.28515625" style="4" customWidth="1"/>
    <col min="5396" max="5396" width="7.85546875" style="4" customWidth="1"/>
    <col min="5397" max="5397" width="7.140625" style="4" customWidth="1"/>
    <col min="5398" max="5398" width="8.85546875" style="4" customWidth="1"/>
    <col min="5399" max="5399" width="7.85546875" style="4" customWidth="1"/>
    <col min="5400" max="5400" width="8.140625" style="4" customWidth="1"/>
    <col min="5401" max="5403" width="9.140625" style="4" customWidth="1"/>
    <col min="5404" max="5534" width="8.85546875" style="4" customWidth="1"/>
    <col min="5535" max="5632" width="8.85546875" style="4"/>
    <col min="5633" max="5633" width="6.28515625" style="4" customWidth="1"/>
    <col min="5634" max="5634" width="69.7109375" style="4" customWidth="1"/>
    <col min="5635" max="5635" width="8.85546875" style="4" customWidth="1"/>
    <col min="5636" max="5636" width="17.42578125" style="4" customWidth="1"/>
    <col min="5637" max="5637" width="7.5703125" style="4" customWidth="1"/>
    <col min="5638" max="5638" width="7.28515625" style="4" customWidth="1"/>
    <col min="5639" max="5639" width="7.42578125" style="4" customWidth="1"/>
    <col min="5640" max="5640" width="17.140625" style="4" customWidth="1"/>
    <col min="5641" max="5641" width="17" style="4" customWidth="1"/>
    <col min="5642" max="5642" width="16.7109375" style="4" customWidth="1"/>
    <col min="5643" max="5643" width="7.28515625" style="4" customWidth="1"/>
    <col min="5644" max="5644" width="7.7109375" style="4" customWidth="1"/>
    <col min="5645" max="5645" width="8.28515625" style="4" customWidth="1"/>
    <col min="5646" max="5646" width="7.7109375" style="4" customWidth="1"/>
    <col min="5647" max="5649" width="8.85546875" style="4" customWidth="1"/>
    <col min="5650" max="5650" width="8.28515625" style="4" customWidth="1"/>
    <col min="5651" max="5651" width="7.28515625" style="4" customWidth="1"/>
    <col min="5652" max="5652" width="7.85546875" style="4" customWidth="1"/>
    <col min="5653" max="5653" width="7.140625" style="4" customWidth="1"/>
    <col min="5654" max="5654" width="8.85546875" style="4" customWidth="1"/>
    <col min="5655" max="5655" width="7.85546875" style="4" customWidth="1"/>
    <col min="5656" max="5656" width="8.140625" style="4" customWidth="1"/>
    <col min="5657" max="5659" width="9.140625" style="4" customWidth="1"/>
    <col min="5660" max="5790" width="8.85546875" style="4" customWidth="1"/>
    <col min="5791" max="5888" width="8.85546875" style="4"/>
    <col min="5889" max="5889" width="6.28515625" style="4" customWidth="1"/>
    <col min="5890" max="5890" width="69.7109375" style="4" customWidth="1"/>
    <col min="5891" max="5891" width="8.85546875" style="4" customWidth="1"/>
    <col min="5892" max="5892" width="17.42578125" style="4" customWidth="1"/>
    <col min="5893" max="5893" width="7.5703125" style="4" customWidth="1"/>
    <col min="5894" max="5894" width="7.28515625" style="4" customWidth="1"/>
    <col min="5895" max="5895" width="7.42578125" style="4" customWidth="1"/>
    <col min="5896" max="5896" width="17.140625" style="4" customWidth="1"/>
    <col min="5897" max="5897" width="17" style="4" customWidth="1"/>
    <col min="5898" max="5898" width="16.7109375" style="4" customWidth="1"/>
    <col min="5899" max="5899" width="7.28515625" style="4" customWidth="1"/>
    <col min="5900" max="5900" width="7.7109375" style="4" customWidth="1"/>
    <col min="5901" max="5901" width="8.28515625" style="4" customWidth="1"/>
    <col min="5902" max="5902" width="7.7109375" style="4" customWidth="1"/>
    <col min="5903" max="5905" width="8.85546875" style="4" customWidth="1"/>
    <col min="5906" max="5906" width="8.28515625" style="4" customWidth="1"/>
    <col min="5907" max="5907" width="7.28515625" style="4" customWidth="1"/>
    <col min="5908" max="5908" width="7.85546875" style="4" customWidth="1"/>
    <col min="5909" max="5909" width="7.140625" style="4" customWidth="1"/>
    <col min="5910" max="5910" width="8.85546875" style="4" customWidth="1"/>
    <col min="5911" max="5911" width="7.85546875" style="4" customWidth="1"/>
    <col min="5912" max="5912" width="8.140625" style="4" customWidth="1"/>
    <col min="5913" max="5915" width="9.140625" style="4" customWidth="1"/>
    <col min="5916" max="6046" width="8.85546875" style="4" customWidth="1"/>
    <col min="6047" max="6144" width="8.85546875" style="4"/>
    <col min="6145" max="6145" width="6.28515625" style="4" customWidth="1"/>
    <col min="6146" max="6146" width="69.7109375" style="4" customWidth="1"/>
    <col min="6147" max="6147" width="8.85546875" style="4" customWidth="1"/>
    <col min="6148" max="6148" width="17.42578125" style="4" customWidth="1"/>
    <col min="6149" max="6149" width="7.5703125" style="4" customWidth="1"/>
    <col min="6150" max="6150" width="7.28515625" style="4" customWidth="1"/>
    <col min="6151" max="6151" width="7.42578125" style="4" customWidth="1"/>
    <col min="6152" max="6152" width="17.140625" style="4" customWidth="1"/>
    <col min="6153" max="6153" width="17" style="4" customWidth="1"/>
    <col min="6154" max="6154" width="16.7109375" style="4" customWidth="1"/>
    <col min="6155" max="6155" width="7.28515625" style="4" customWidth="1"/>
    <col min="6156" max="6156" width="7.7109375" style="4" customWidth="1"/>
    <col min="6157" max="6157" width="8.28515625" style="4" customWidth="1"/>
    <col min="6158" max="6158" width="7.7109375" style="4" customWidth="1"/>
    <col min="6159" max="6161" width="8.85546875" style="4" customWidth="1"/>
    <col min="6162" max="6162" width="8.28515625" style="4" customWidth="1"/>
    <col min="6163" max="6163" width="7.28515625" style="4" customWidth="1"/>
    <col min="6164" max="6164" width="7.85546875" style="4" customWidth="1"/>
    <col min="6165" max="6165" width="7.140625" style="4" customWidth="1"/>
    <col min="6166" max="6166" width="8.85546875" style="4" customWidth="1"/>
    <col min="6167" max="6167" width="7.85546875" style="4" customWidth="1"/>
    <col min="6168" max="6168" width="8.140625" style="4" customWidth="1"/>
    <col min="6169" max="6171" width="9.140625" style="4" customWidth="1"/>
    <col min="6172" max="6302" width="8.85546875" style="4" customWidth="1"/>
    <col min="6303" max="6400" width="8.85546875" style="4"/>
    <col min="6401" max="6401" width="6.28515625" style="4" customWidth="1"/>
    <col min="6402" max="6402" width="69.7109375" style="4" customWidth="1"/>
    <col min="6403" max="6403" width="8.85546875" style="4" customWidth="1"/>
    <col min="6404" max="6404" width="17.42578125" style="4" customWidth="1"/>
    <col min="6405" max="6405" width="7.5703125" style="4" customWidth="1"/>
    <col min="6406" max="6406" width="7.28515625" style="4" customWidth="1"/>
    <col min="6407" max="6407" width="7.42578125" style="4" customWidth="1"/>
    <col min="6408" max="6408" width="17.140625" style="4" customWidth="1"/>
    <col min="6409" max="6409" width="17" style="4" customWidth="1"/>
    <col min="6410" max="6410" width="16.7109375" style="4" customWidth="1"/>
    <col min="6411" max="6411" width="7.28515625" style="4" customWidth="1"/>
    <col min="6412" max="6412" width="7.7109375" style="4" customWidth="1"/>
    <col min="6413" max="6413" width="8.28515625" style="4" customWidth="1"/>
    <col min="6414" max="6414" width="7.7109375" style="4" customWidth="1"/>
    <col min="6415" max="6417" width="8.85546875" style="4" customWidth="1"/>
    <col min="6418" max="6418" width="8.28515625" style="4" customWidth="1"/>
    <col min="6419" max="6419" width="7.28515625" style="4" customWidth="1"/>
    <col min="6420" max="6420" width="7.85546875" style="4" customWidth="1"/>
    <col min="6421" max="6421" width="7.140625" style="4" customWidth="1"/>
    <col min="6422" max="6422" width="8.85546875" style="4" customWidth="1"/>
    <col min="6423" max="6423" width="7.85546875" style="4" customWidth="1"/>
    <col min="6424" max="6424" width="8.140625" style="4" customWidth="1"/>
    <col min="6425" max="6427" width="9.140625" style="4" customWidth="1"/>
    <col min="6428" max="6558" width="8.85546875" style="4" customWidth="1"/>
    <col min="6559" max="6656" width="8.85546875" style="4"/>
    <col min="6657" max="6657" width="6.28515625" style="4" customWidth="1"/>
    <col min="6658" max="6658" width="69.7109375" style="4" customWidth="1"/>
    <col min="6659" max="6659" width="8.85546875" style="4" customWidth="1"/>
    <col min="6660" max="6660" width="17.42578125" style="4" customWidth="1"/>
    <col min="6661" max="6661" width="7.5703125" style="4" customWidth="1"/>
    <col min="6662" max="6662" width="7.28515625" style="4" customWidth="1"/>
    <col min="6663" max="6663" width="7.42578125" style="4" customWidth="1"/>
    <col min="6664" max="6664" width="17.140625" style="4" customWidth="1"/>
    <col min="6665" max="6665" width="17" style="4" customWidth="1"/>
    <col min="6666" max="6666" width="16.7109375" style="4" customWidth="1"/>
    <col min="6667" max="6667" width="7.28515625" style="4" customWidth="1"/>
    <col min="6668" max="6668" width="7.7109375" style="4" customWidth="1"/>
    <col min="6669" max="6669" width="8.28515625" style="4" customWidth="1"/>
    <col min="6670" max="6670" width="7.7109375" style="4" customWidth="1"/>
    <col min="6671" max="6673" width="8.85546875" style="4" customWidth="1"/>
    <col min="6674" max="6674" width="8.28515625" style="4" customWidth="1"/>
    <col min="6675" max="6675" width="7.28515625" style="4" customWidth="1"/>
    <col min="6676" max="6676" width="7.85546875" style="4" customWidth="1"/>
    <col min="6677" max="6677" width="7.140625" style="4" customWidth="1"/>
    <col min="6678" max="6678" width="8.85546875" style="4" customWidth="1"/>
    <col min="6679" max="6679" width="7.85546875" style="4" customWidth="1"/>
    <col min="6680" max="6680" width="8.140625" style="4" customWidth="1"/>
    <col min="6681" max="6683" width="9.140625" style="4" customWidth="1"/>
    <col min="6684" max="6814" width="8.85546875" style="4" customWidth="1"/>
    <col min="6815" max="6912" width="8.85546875" style="4"/>
    <col min="6913" max="6913" width="6.28515625" style="4" customWidth="1"/>
    <col min="6914" max="6914" width="69.7109375" style="4" customWidth="1"/>
    <col min="6915" max="6915" width="8.85546875" style="4" customWidth="1"/>
    <col min="6916" max="6916" width="17.42578125" style="4" customWidth="1"/>
    <col min="6917" max="6917" width="7.5703125" style="4" customWidth="1"/>
    <col min="6918" max="6918" width="7.28515625" style="4" customWidth="1"/>
    <col min="6919" max="6919" width="7.42578125" style="4" customWidth="1"/>
    <col min="6920" max="6920" width="17.140625" style="4" customWidth="1"/>
    <col min="6921" max="6921" width="17" style="4" customWidth="1"/>
    <col min="6922" max="6922" width="16.7109375" style="4" customWidth="1"/>
    <col min="6923" max="6923" width="7.28515625" style="4" customWidth="1"/>
    <col min="6924" max="6924" width="7.7109375" style="4" customWidth="1"/>
    <col min="6925" max="6925" width="8.28515625" style="4" customWidth="1"/>
    <col min="6926" max="6926" width="7.7109375" style="4" customWidth="1"/>
    <col min="6927" max="6929" width="8.85546875" style="4" customWidth="1"/>
    <col min="6930" max="6930" width="8.28515625" style="4" customWidth="1"/>
    <col min="6931" max="6931" width="7.28515625" style="4" customWidth="1"/>
    <col min="6932" max="6932" width="7.85546875" style="4" customWidth="1"/>
    <col min="6933" max="6933" width="7.140625" style="4" customWidth="1"/>
    <col min="6934" max="6934" width="8.85546875" style="4" customWidth="1"/>
    <col min="6935" max="6935" width="7.85546875" style="4" customWidth="1"/>
    <col min="6936" max="6936" width="8.140625" style="4" customWidth="1"/>
    <col min="6937" max="6939" width="9.140625" style="4" customWidth="1"/>
    <col min="6940" max="7070" width="8.85546875" style="4" customWidth="1"/>
    <col min="7071" max="7168" width="8.85546875" style="4"/>
    <col min="7169" max="7169" width="6.28515625" style="4" customWidth="1"/>
    <col min="7170" max="7170" width="69.7109375" style="4" customWidth="1"/>
    <col min="7171" max="7171" width="8.85546875" style="4" customWidth="1"/>
    <col min="7172" max="7172" width="17.42578125" style="4" customWidth="1"/>
    <col min="7173" max="7173" width="7.5703125" style="4" customWidth="1"/>
    <col min="7174" max="7174" width="7.28515625" style="4" customWidth="1"/>
    <col min="7175" max="7175" width="7.42578125" style="4" customWidth="1"/>
    <col min="7176" max="7176" width="17.140625" style="4" customWidth="1"/>
    <col min="7177" max="7177" width="17" style="4" customWidth="1"/>
    <col min="7178" max="7178" width="16.7109375" style="4" customWidth="1"/>
    <col min="7179" max="7179" width="7.28515625" style="4" customWidth="1"/>
    <col min="7180" max="7180" width="7.7109375" style="4" customWidth="1"/>
    <col min="7181" max="7181" width="8.28515625" style="4" customWidth="1"/>
    <col min="7182" max="7182" width="7.7109375" style="4" customWidth="1"/>
    <col min="7183" max="7185" width="8.85546875" style="4" customWidth="1"/>
    <col min="7186" max="7186" width="8.28515625" style="4" customWidth="1"/>
    <col min="7187" max="7187" width="7.28515625" style="4" customWidth="1"/>
    <col min="7188" max="7188" width="7.85546875" style="4" customWidth="1"/>
    <col min="7189" max="7189" width="7.140625" style="4" customWidth="1"/>
    <col min="7190" max="7190" width="8.85546875" style="4" customWidth="1"/>
    <col min="7191" max="7191" width="7.85546875" style="4" customWidth="1"/>
    <col min="7192" max="7192" width="8.140625" style="4" customWidth="1"/>
    <col min="7193" max="7195" width="9.140625" style="4" customWidth="1"/>
    <col min="7196" max="7326" width="8.85546875" style="4" customWidth="1"/>
    <col min="7327" max="7424" width="8.85546875" style="4"/>
    <col min="7425" max="7425" width="6.28515625" style="4" customWidth="1"/>
    <col min="7426" max="7426" width="69.7109375" style="4" customWidth="1"/>
    <col min="7427" max="7427" width="8.85546875" style="4" customWidth="1"/>
    <col min="7428" max="7428" width="17.42578125" style="4" customWidth="1"/>
    <col min="7429" max="7429" width="7.5703125" style="4" customWidth="1"/>
    <col min="7430" max="7430" width="7.28515625" style="4" customWidth="1"/>
    <col min="7431" max="7431" width="7.42578125" style="4" customWidth="1"/>
    <col min="7432" max="7432" width="17.140625" style="4" customWidth="1"/>
    <col min="7433" max="7433" width="17" style="4" customWidth="1"/>
    <col min="7434" max="7434" width="16.7109375" style="4" customWidth="1"/>
    <col min="7435" max="7435" width="7.28515625" style="4" customWidth="1"/>
    <col min="7436" max="7436" width="7.7109375" style="4" customWidth="1"/>
    <col min="7437" max="7437" width="8.28515625" style="4" customWidth="1"/>
    <col min="7438" max="7438" width="7.7109375" style="4" customWidth="1"/>
    <col min="7439" max="7441" width="8.85546875" style="4" customWidth="1"/>
    <col min="7442" max="7442" width="8.28515625" style="4" customWidth="1"/>
    <col min="7443" max="7443" width="7.28515625" style="4" customWidth="1"/>
    <col min="7444" max="7444" width="7.85546875" style="4" customWidth="1"/>
    <col min="7445" max="7445" width="7.140625" style="4" customWidth="1"/>
    <col min="7446" max="7446" width="8.85546875" style="4" customWidth="1"/>
    <col min="7447" max="7447" width="7.85546875" style="4" customWidth="1"/>
    <col min="7448" max="7448" width="8.140625" style="4" customWidth="1"/>
    <col min="7449" max="7451" width="9.140625" style="4" customWidth="1"/>
    <col min="7452" max="7582" width="8.85546875" style="4" customWidth="1"/>
    <col min="7583" max="7680" width="8.85546875" style="4"/>
    <col min="7681" max="7681" width="6.28515625" style="4" customWidth="1"/>
    <col min="7682" max="7682" width="69.7109375" style="4" customWidth="1"/>
    <col min="7683" max="7683" width="8.85546875" style="4" customWidth="1"/>
    <col min="7684" max="7684" width="17.42578125" style="4" customWidth="1"/>
    <col min="7685" max="7685" width="7.5703125" style="4" customWidth="1"/>
    <col min="7686" max="7686" width="7.28515625" style="4" customWidth="1"/>
    <col min="7687" max="7687" width="7.42578125" style="4" customWidth="1"/>
    <col min="7688" max="7688" width="17.140625" style="4" customWidth="1"/>
    <col min="7689" max="7689" width="17" style="4" customWidth="1"/>
    <col min="7690" max="7690" width="16.7109375" style="4" customWidth="1"/>
    <col min="7691" max="7691" width="7.28515625" style="4" customWidth="1"/>
    <col min="7692" max="7692" width="7.7109375" style="4" customWidth="1"/>
    <col min="7693" max="7693" width="8.28515625" style="4" customWidth="1"/>
    <col min="7694" max="7694" width="7.7109375" style="4" customWidth="1"/>
    <col min="7695" max="7697" width="8.85546875" style="4" customWidth="1"/>
    <col min="7698" max="7698" width="8.28515625" style="4" customWidth="1"/>
    <col min="7699" max="7699" width="7.28515625" style="4" customWidth="1"/>
    <col min="7700" max="7700" width="7.85546875" style="4" customWidth="1"/>
    <col min="7701" max="7701" width="7.140625" style="4" customWidth="1"/>
    <col min="7702" max="7702" width="8.85546875" style="4" customWidth="1"/>
    <col min="7703" max="7703" width="7.85546875" style="4" customWidth="1"/>
    <col min="7704" max="7704" width="8.140625" style="4" customWidth="1"/>
    <col min="7705" max="7707" width="9.140625" style="4" customWidth="1"/>
    <col min="7708" max="7838" width="8.85546875" style="4" customWidth="1"/>
    <col min="7839" max="7936" width="8.85546875" style="4"/>
    <col min="7937" max="7937" width="6.28515625" style="4" customWidth="1"/>
    <col min="7938" max="7938" width="69.7109375" style="4" customWidth="1"/>
    <col min="7939" max="7939" width="8.85546875" style="4" customWidth="1"/>
    <col min="7940" max="7940" width="17.42578125" style="4" customWidth="1"/>
    <col min="7941" max="7941" width="7.5703125" style="4" customWidth="1"/>
    <col min="7942" max="7942" width="7.28515625" style="4" customWidth="1"/>
    <col min="7943" max="7943" width="7.42578125" style="4" customWidth="1"/>
    <col min="7944" max="7944" width="17.140625" style="4" customWidth="1"/>
    <col min="7945" max="7945" width="17" style="4" customWidth="1"/>
    <col min="7946" max="7946" width="16.7109375" style="4" customWidth="1"/>
    <col min="7947" max="7947" width="7.28515625" style="4" customWidth="1"/>
    <col min="7948" max="7948" width="7.7109375" style="4" customWidth="1"/>
    <col min="7949" max="7949" width="8.28515625" style="4" customWidth="1"/>
    <col min="7950" max="7950" width="7.7109375" style="4" customWidth="1"/>
    <col min="7951" max="7953" width="8.85546875" style="4" customWidth="1"/>
    <col min="7954" max="7954" width="8.28515625" style="4" customWidth="1"/>
    <col min="7955" max="7955" width="7.28515625" style="4" customWidth="1"/>
    <col min="7956" max="7956" width="7.85546875" style="4" customWidth="1"/>
    <col min="7957" max="7957" width="7.140625" style="4" customWidth="1"/>
    <col min="7958" max="7958" width="8.85546875" style="4" customWidth="1"/>
    <col min="7959" max="7959" width="7.85546875" style="4" customWidth="1"/>
    <col min="7960" max="7960" width="8.140625" style="4" customWidth="1"/>
    <col min="7961" max="7963" width="9.140625" style="4" customWidth="1"/>
    <col min="7964" max="8094" width="8.85546875" style="4" customWidth="1"/>
    <col min="8095" max="8192" width="8.85546875" style="4"/>
    <col min="8193" max="8193" width="6.28515625" style="4" customWidth="1"/>
    <col min="8194" max="8194" width="69.7109375" style="4" customWidth="1"/>
    <col min="8195" max="8195" width="8.85546875" style="4" customWidth="1"/>
    <col min="8196" max="8196" width="17.42578125" style="4" customWidth="1"/>
    <col min="8197" max="8197" width="7.5703125" style="4" customWidth="1"/>
    <col min="8198" max="8198" width="7.28515625" style="4" customWidth="1"/>
    <col min="8199" max="8199" width="7.42578125" style="4" customWidth="1"/>
    <col min="8200" max="8200" width="17.140625" style="4" customWidth="1"/>
    <col min="8201" max="8201" width="17" style="4" customWidth="1"/>
    <col min="8202" max="8202" width="16.7109375" style="4" customWidth="1"/>
    <col min="8203" max="8203" width="7.28515625" style="4" customWidth="1"/>
    <col min="8204" max="8204" width="7.7109375" style="4" customWidth="1"/>
    <col min="8205" max="8205" width="8.28515625" style="4" customWidth="1"/>
    <col min="8206" max="8206" width="7.7109375" style="4" customWidth="1"/>
    <col min="8207" max="8209" width="8.85546875" style="4" customWidth="1"/>
    <col min="8210" max="8210" width="8.28515625" style="4" customWidth="1"/>
    <col min="8211" max="8211" width="7.28515625" style="4" customWidth="1"/>
    <col min="8212" max="8212" width="7.85546875" style="4" customWidth="1"/>
    <col min="8213" max="8213" width="7.140625" style="4" customWidth="1"/>
    <col min="8214" max="8214" width="8.85546875" style="4" customWidth="1"/>
    <col min="8215" max="8215" width="7.85546875" style="4" customWidth="1"/>
    <col min="8216" max="8216" width="8.140625" style="4" customWidth="1"/>
    <col min="8217" max="8219" width="9.140625" style="4" customWidth="1"/>
    <col min="8220" max="8350" width="8.85546875" style="4" customWidth="1"/>
    <col min="8351" max="8448" width="8.85546875" style="4"/>
    <col min="8449" max="8449" width="6.28515625" style="4" customWidth="1"/>
    <col min="8450" max="8450" width="69.7109375" style="4" customWidth="1"/>
    <col min="8451" max="8451" width="8.85546875" style="4" customWidth="1"/>
    <col min="8452" max="8452" width="17.42578125" style="4" customWidth="1"/>
    <col min="8453" max="8453" width="7.5703125" style="4" customWidth="1"/>
    <col min="8454" max="8454" width="7.28515625" style="4" customWidth="1"/>
    <col min="8455" max="8455" width="7.42578125" style="4" customWidth="1"/>
    <col min="8456" max="8456" width="17.140625" style="4" customWidth="1"/>
    <col min="8457" max="8457" width="17" style="4" customWidth="1"/>
    <col min="8458" max="8458" width="16.7109375" style="4" customWidth="1"/>
    <col min="8459" max="8459" width="7.28515625" style="4" customWidth="1"/>
    <col min="8460" max="8460" width="7.7109375" style="4" customWidth="1"/>
    <col min="8461" max="8461" width="8.28515625" style="4" customWidth="1"/>
    <col min="8462" max="8462" width="7.7109375" style="4" customWidth="1"/>
    <col min="8463" max="8465" width="8.85546875" style="4" customWidth="1"/>
    <col min="8466" max="8466" width="8.28515625" style="4" customWidth="1"/>
    <col min="8467" max="8467" width="7.28515625" style="4" customWidth="1"/>
    <col min="8468" max="8468" width="7.85546875" style="4" customWidth="1"/>
    <col min="8469" max="8469" width="7.140625" style="4" customWidth="1"/>
    <col min="8470" max="8470" width="8.85546875" style="4" customWidth="1"/>
    <col min="8471" max="8471" width="7.85546875" style="4" customWidth="1"/>
    <col min="8472" max="8472" width="8.140625" style="4" customWidth="1"/>
    <col min="8473" max="8475" width="9.140625" style="4" customWidth="1"/>
    <col min="8476" max="8606" width="8.85546875" style="4" customWidth="1"/>
    <col min="8607" max="8704" width="8.85546875" style="4"/>
    <col min="8705" max="8705" width="6.28515625" style="4" customWidth="1"/>
    <col min="8706" max="8706" width="69.7109375" style="4" customWidth="1"/>
    <col min="8707" max="8707" width="8.85546875" style="4" customWidth="1"/>
    <col min="8708" max="8708" width="17.42578125" style="4" customWidth="1"/>
    <col min="8709" max="8709" width="7.5703125" style="4" customWidth="1"/>
    <col min="8710" max="8710" width="7.28515625" style="4" customWidth="1"/>
    <col min="8711" max="8711" width="7.42578125" style="4" customWidth="1"/>
    <col min="8712" max="8712" width="17.140625" style="4" customWidth="1"/>
    <col min="8713" max="8713" width="17" style="4" customWidth="1"/>
    <col min="8714" max="8714" width="16.7109375" style="4" customWidth="1"/>
    <col min="8715" max="8715" width="7.28515625" style="4" customWidth="1"/>
    <col min="8716" max="8716" width="7.7109375" style="4" customWidth="1"/>
    <col min="8717" max="8717" width="8.28515625" style="4" customWidth="1"/>
    <col min="8718" max="8718" width="7.7109375" style="4" customWidth="1"/>
    <col min="8719" max="8721" width="8.85546875" style="4" customWidth="1"/>
    <col min="8722" max="8722" width="8.28515625" style="4" customWidth="1"/>
    <col min="8723" max="8723" width="7.28515625" style="4" customWidth="1"/>
    <col min="8724" max="8724" width="7.85546875" style="4" customWidth="1"/>
    <col min="8725" max="8725" width="7.140625" style="4" customWidth="1"/>
    <col min="8726" max="8726" width="8.85546875" style="4" customWidth="1"/>
    <col min="8727" max="8727" width="7.85546875" style="4" customWidth="1"/>
    <col min="8728" max="8728" width="8.140625" style="4" customWidth="1"/>
    <col min="8729" max="8731" width="9.140625" style="4" customWidth="1"/>
    <col min="8732" max="8862" width="8.85546875" style="4" customWidth="1"/>
    <col min="8863" max="8960" width="8.85546875" style="4"/>
    <col min="8961" max="8961" width="6.28515625" style="4" customWidth="1"/>
    <col min="8962" max="8962" width="69.7109375" style="4" customWidth="1"/>
    <col min="8963" max="8963" width="8.85546875" style="4" customWidth="1"/>
    <col min="8964" max="8964" width="17.42578125" style="4" customWidth="1"/>
    <col min="8965" max="8965" width="7.5703125" style="4" customWidth="1"/>
    <col min="8966" max="8966" width="7.28515625" style="4" customWidth="1"/>
    <col min="8967" max="8967" width="7.42578125" style="4" customWidth="1"/>
    <col min="8968" max="8968" width="17.140625" style="4" customWidth="1"/>
    <col min="8969" max="8969" width="17" style="4" customWidth="1"/>
    <col min="8970" max="8970" width="16.7109375" style="4" customWidth="1"/>
    <col min="8971" max="8971" width="7.28515625" style="4" customWidth="1"/>
    <col min="8972" max="8972" width="7.7109375" style="4" customWidth="1"/>
    <col min="8973" max="8973" width="8.28515625" style="4" customWidth="1"/>
    <col min="8974" max="8974" width="7.7109375" style="4" customWidth="1"/>
    <col min="8975" max="8977" width="8.85546875" style="4" customWidth="1"/>
    <col min="8978" max="8978" width="8.28515625" style="4" customWidth="1"/>
    <col min="8979" max="8979" width="7.28515625" style="4" customWidth="1"/>
    <col min="8980" max="8980" width="7.85546875" style="4" customWidth="1"/>
    <col min="8981" max="8981" width="7.140625" style="4" customWidth="1"/>
    <col min="8982" max="8982" width="8.85546875" style="4" customWidth="1"/>
    <col min="8983" max="8983" width="7.85546875" style="4" customWidth="1"/>
    <col min="8984" max="8984" width="8.140625" style="4" customWidth="1"/>
    <col min="8985" max="8987" width="9.140625" style="4" customWidth="1"/>
    <col min="8988" max="9118" width="8.85546875" style="4" customWidth="1"/>
    <col min="9119" max="9216" width="8.85546875" style="4"/>
    <col min="9217" max="9217" width="6.28515625" style="4" customWidth="1"/>
    <col min="9218" max="9218" width="69.7109375" style="4" customWidth="1"/>
    <col min="9219" max="9219" width="8.85546875" style="4" customWidth="1"/>
    <col min="9220" max="9220" width="17.42578125" style="4" customWidth="1"/>
    <col min="9221" max="9221" width="7.5703125" style="4" customWidth="1"/>
    <col min="9222" max="9222" width="7.28515625" style="4" customWidth="1"/>
    <col min="9223" max="9223" width="7.42578125" style="4" customWidth="1"/>
    <col min="9224" max="9224" width="17.140625" style="4" customWidth="1"/>
    <col min="9225" max="9225" width="17" style="4" customWidth="1"/>
    <col min="9226" max="9226" width="16.7109375" style="4" customWidth="1"/>
    <col min="9227" max="9227" width="7.28515625" style="4" customWidth="1"/>
    <col min="9228" max="9228" width="7.7109375" style="4" customWidth="1"/>
    <col min="9229" max="9229" width="8.28515625" style="4" customWidth="1"/>
    <col min="9230" max="9230" width="7.7109375" style="4" customWidth="1"/>
    <col min="9231" max="9233" width="8.85546875" style="4" customWidth="1"/>
    <col min="9234" max="9234" width="8.28515625" style="4" customWidth="1"/>
    <col min="9235" max="9235" width="7.28515625" style="4" customWidth="1"/>
    <col min="9236" max="9236" width="7.85546875" style="4" customWidth="1"/>
    <col min="9237" max="9237" width="7.140625" style="4" customWidth="1"/>
    <col min="9238" max="9238" width="8.85546875" style="4" customWidth="1"/>
    <col min="9239" max="9239" width="7.85546875" style="4" customWidth="1"/>
    <col min="9240" max="9240" width="8.140625" style="4" customWidth="1"/>
    <col min="9241" max="9243" width="9.140625" style="4" customWidth="1"/>
    <col min="9244" max="9374" width="8.85546875" style="4" customWidth="1"/>
    <col min="9375" max="9472" width="8.85546875" style="4"/>
    <col min="9473" max="9473" width="6.28515625" style="4" customWidth="1"/>
    <col min="9474" max="9474" width="69.7109375" style="4" customWidth="1"/>
    <col min="9475" max="9475" width="8.85546875" style="4" customWidth="1"/>
    <col min="9476" max="9476" width="17.42578125" style="4" customWidth="1"/>
    <col min="9477" max="9477" width="7.5703125" style="4" customWidth="1"/>
    <col min="9478" max="9478" width="7.28515625" style="4" customWidth="1"/>
    <col min="9479" max="9479" width="7.42578125" style="4" customWidth="1"/>
    <col min="9480" max="9480" width="17.140625" style="4" customWidth="1"/>
    <col min="9481" max="9481" width="17" style="4" customWidth="1"/>
    <col min="9482" max="9482" width="16.7109375" style="4" customWidth="1"/>
    <col min="9483" max="9483" width="7.28515625" style="4" customWidth="1"/>
    <col min="9484" max="9484" width="7.7109375" style="4" customWidth="1"/>
    <col min="9485" max="9485" width="8.28515625" style="4" customWidth="1"/>
    <col min="9486" max="9486" width="7.7109375" style="4" customWidth="1"/>
    <col min="9487" max="9489" width="8.85546875" style="4" customWidth="1"/>
    <col min="9490" max="9490" width="8.28515625" style="4" customWidth="1"/>
    <col min="9491" max="9491" width="7.28515625" style="4" customWidth="1"/>
    <col min="9492" max="9492" width="7.85546875" style="4" customWidth="1"/>
    <col min="9493" max="9493" width="7.140625" style="4" customWidth="1"/>
    <col min="9494" max="9494" width="8.85546875" style="4" customWidth="1"/>
    <col min="9495" max="9495" width="7.85546875" style="4" customWidth="1"/>
    <col min="9496" max="9496" width="8.140625" style="4" customWidth="1"/>
    <col min="9497" max="9499" width="9.140625" style="4" customWidth="1"/>
    <col min="9500" max="9630" width="8.85546875" style="4" customWidth="1"/>
    <col min="9631" max="9728" width="8.85546875" style="4"/>
    <col min="9729" max="9729" width="6.28515625" style="4" customWidth="1"/>
    <col min="9730" max="9730" width="69.7109375" style="4" customWidth="1"/>
    <col min="9731" max="9731" width="8.85546875" style="4" customWidth="1"/>
    <col min="9732" max="9732" width="17.42578125" style="4" customWidth="1"/>
    <col min="9733" max="9733" width="7.5703125" style="4" customWidth="1"/>
    <col min="9734" max="9734" width="7.28515625" style="4" customWidth="1"/>
    <col min="9735" max="9735" width="7.42578125" style="4" customWidth="1"/>
    <col min="9736" max="9736" width="17.140625" style="4" customWidth="1"/>
    <col min="9737" max="9737" width="17" style="4" customWidth="1"/>
    <col min="9738" max="9738" width="16.7109375" style="4" customWidth="1"/>
    <col min="9739" max="9739" width="7.28515625" style="4" customWidth="1"/>
    <col min="9740" max="9740" width="7.7109375" style="4" customWidth="1"/>
    <col min="9741" max="9741" width="8.28515625" style="4" customWidth="1"/>
    <col min="9742" max="9742" width="7.7109375" style="4" customWidth="1"/>
    <col min="9743" max="9745" width="8.85546875" style="4" customWidth="1"/>
    <col min="9746" max="9746" width="8.28515625" style="4" customWidth="1"/>
    <col min="9747" max="9747" width="7.28515625" style="4" customWidth="1"/>
    <col min="9748" max="9748" width="7.85546875" style="4" customWidth="1"/>
    <col min="9749" max="9749" width="7.140625" style="4" customWidth="1"/>
    <col min="9750" max="9750" width="8.85546875" style="4" customWidth="1"/>
    <col min="9751" max="9751" width="7.85546875" style="4" customWidth="1"/>
    <col min="9752" max="9752" width="8.140625" style="4" customWidth="1"/>
    <col min="9753" max="9755" width="9.140625" style="4" customWidth="1"/>
    <col min="9756" max="9886" width="8.85546875" style="4" customWidth="1"/>
    <col min="9887" max="9984" width="8.85546875" style="4"/>
    <col min="9985" max="9985" width="6.28515625" style="4" customWidth="1"/>
    <col min="9986" max="9986" width="69.7109375" style="4" customWidth="1"/>
    <col min="9987" max="9987" width="8.85546875" style="4" customWidth="1"/>
    <col min="9988" max="9988" width="17.42578125" style="4" customWidth="1"/>
    <col min="9989" max="9989" width="7.5703125" style="4" customWidth="1"/>
    <col min="9990" max="9990" width="7.28515625" style="4" customWidth="1"/>
    <col min="9991" max="9991" width="7.42578125" style="4" customWidth="1"/>
    <col min="9992" max="9992" width="17.140625" style="4" customWidth="1"/>
    <col min="9993" max="9993" width="17" style="4" customWidth="1"/>
    <col min="9994" max="9994" width="16.7109375" style="4" customWidth="1"/>
    <col min="9995" max="9995" width="7.28515625" style="4" customWidth="1"/>
    <col min="9996" max="9996" width="7.7109375" style="4" customWidth="1"/>
    <col min="9997" max="9997" width="8.28515625" style="4" customWidth="1"/>
    <col min="9998" max="9998" width="7.7109375" style="4" customWidth="1"/>
    <col min="9999" max="10001" width="8.85546875" style="4" customWidth="1"/>
    <col min="10002" max="10002" width="8.28515625" style="4" customWidth="1"/>
    <col min="10003" max="10003" width="7.28515625" style="4" customWidth="1"/>
    <col min="10004" max="10004" width="7.85546875" style="4" customWidth="1"/>
    <col min="10005" max="10005" width="7.140625" style="4" customWidth="1"/>
    <col min="10006" max="10006" width="8.85546875" style="4" customWidth="1"/>
    <col min="10007" max="10007" width="7.85546875" style="4" customWidth="1"/>
    <col min="10008" max="10008" width="8.140625" style="4" customWidth="1"/>
    <col min="10009" max="10011" width="9.140625" style="4" customWidth="1"/>
    <col min="10012" max="10142" width="8.85546875" style="4" customWidth="1"/>
    <col min="10143" max="10240" width="8.85546875" style="4"/>
    <col min="10241" max="10241" width="6.28515625" style="4" customWidth="1"/>
    <col min="10242" max="10242" width="69.7109375" style="4" customWidth="1"/>
    <col min="10243" max="10243" width="8.85546875" style="4" customWidth="1"/>
    <col min="10244" max="10244" width="17.42578125" style="4" customWidth="1"/>
    <col min="10245" max="10245" width="7.5703125" style="4" customWidth="1"/>
    <col min="10246" max="10246" width="7.28515625" style="4" customWidth="1"/>
    <col min="10247" max="10247" width="7.42578125" style="4" customWidth="1"/>
    <col min="10248" max="10248" width="17.140625" style="4" customWidth="1"/>
    <col min="10249" max="10249" width="17" style="4" customWidth="1"/>
    <col min="10250" max="10250" width="16.7109375" style="4" customWidth="1"/>
    <col min="10251" max="10251" width="7.28515625" style="4" customWidth="1"/>
    <col min="10252" max="10252" width="7.7109375" style="4" customWidth="1"/>
    <col min="10253" max="10253" width="8.28515625" style="4" customWidth="1"/>
    <col min="10254" max="10254" width="7.7109375" style="4" customWidth="1"/>
    <col min="10255" max="10257" width="8.85546875" style="4" customWidth="1"/>
    <col min="10258" max="10258" width="8.28515625" style="4" customWidth="1"/>
    <col min="10259" max="10259" width="7.28515625" style="4" customWidth="1"/>
    <col min="10260" max="10260" width="7.85546875" style="4" customWidth="1"/>
    <col min="10261" max="10261" width="7.140625" style="4" customWidth="1"/>
    <col min="10262" max="10262" width="8.85546875" style="4" customWidth="1"/>
    <col min="10263" max="10263" width="7.85546875" style="4" customWidth="1"/>
    <col min="10264" max="10264" width="8.140625" style="4" customWidth="1"/>
    <col min="10265" max="10267" width="9.140625" style="4" customWidth="1"/>
    <col min="10268" max="10398" width="8.85546875" style="4" customWidth="1"/>
    <col min="10399" max="10496" width="8.85546875" style="4"/>
    <col min="10497" max="10497" width="6.28515625" style="4" customWidth="1"/>
    <col min="10498" max="10498" width="69.7109375" style="4" customWidth="1"/>
    <col min="10499" max="10499" width="8.85546875" style="4" customWidth="1"/>
    <col min="10500" max="10500" width="17.42578125" style="4" customWidth="1"/>
    <col min="10501" max="10501" width="7.5703125" style="4" customWidth="1"/>
    <col min="10502" max="10502" width="7.28515625" style="4" customWidth="1"/>
    <col min="10503" max="10503" width="7.42578125" style="4" customWidth="1"/>
    <col min="10504" max="10504" width="17.140625" style="4" customWidth="1"/>
    <col min="10505" max="10505" width="17" style="4" customWidth="1"/>
    <col min="10506" max="10506" width="16.7109375" style="4" customWidth="1"/>
    <col min="10507" max="10507" width="7.28515625" style="4" customWidth="1"/>
    <col min="10508" max="10508" width="7.7109375" style="4" customWidth="1"/>
    <col min="10509" max="10509" width="8.28515625" style="4" customWidth="1"/>
    <col min="10510" max="10510" width="7.7109375" style="4" customWidth="1"/>
    <col min="10511" max="10513" width="8.85546875" style="4" customWidth="1"/>
    <col min="10514" max="10514" width="8.28515625" style="4" customWidth="1"/>
    <col min="10515" max="10515" width="7.28515625" style="4" customWidth="1"/>
    <col min="10516" max="10516" width="7.85546875" style="4" customWidth="1"/>
    <col min="10517" max="10517" width="7.140625" style="4" customWidth="1"/>
    <col min="10518" max="10518" width="8.85546875" style="4" customWidth="1"/>
    <col min="10519" max="10519" width="7.85546875" style="4" customWidth="1"/>
    <col min="10520" max="10520" width="8.140625" style="4" customWidth="1"/>
    <col min="10521" max="10523" width="9.140625" style="4" customWidth="1"/>
    <col min="10524" max="10654" width="8.85546875" style="4" customWidth="1"/>
    <col min="10655" max="10752" width="8.85546875" style="4"/>
    <col min="10753" max="10753" width="6.28515625" style="4" customWidth="1"/>
    <col min="10754" max="10754" width="69.7109375" style="4" customWidth="1"/>
    <col min="10755" max="10755" width="8.85546875" style="4" customWidth="1"/>
    <col min="10756" max="10756" width="17.42578125" style="4" customWidth="1"/>
    <col min="10757" max="10757" width="7.5703125" style="4" customWidth="1"/>
    <col min="10758" max="10758" width="7.28515625" style="4" customWidth="1"/>
    <col min="10759" max="10759" width="7.42578125" style="4" customWidth="1"/>
    <col min="10760" max="10760" width="17.140625" style="4" customWidth="1"/>
    <col min="10761" max="10761" width="17" style="4" customWidth="1"/>
    <col min="10762" max="10762" width="16.7109375" style="4" customWidth="1"/>
    <col min="10763" max="10763" width="7.28515625" style="4" customWidth="1"/>
    <col min="10764" max="10764" width="7.7109375" style="4" customWidth="1"/>
    <col min="10765" max="10765" width="8.28515625" style="4" customWidth="1"/>
    <col min="10766" max="10766" width="7.7109375" style="4" customWidth="1"/>
    <col min="10767" max="10769" width="8.85546875" style="4" customWidth="1"/>
    <col min="10770" max="10770" width="8.28515625" style="4" customWidth="1"/>
    <col min="10771" max="10771" width="7.28515625" style="4" customWidth="1"/>
    <col min="10772" max="10772" width="7.85546875" style="4" customWidth="1"/>
    <col min="10773" max="10773" width="7.140625" style="4" customWidth="1"/>
    <col min="10774" max="10774" width="8.85546875" style="4" customWidth="1"/>
    <col min="10775" max="10775" width="7.85546875" style="4" customWidth="1"/>
    <col min="10776" max="10776" width="8.140625" style="4" customWidth="1"/>
    <col min="10777" max="10779" width="9.140625" style="4" customWidth="1"/>
    <col min="10780" max="10910" width="8.85546875" style="4" customWidth="1"/>
    <col min="10911" max="11008" width="8.85546875" style="4"/>
    <col min="11009" max="11009" width="6.28515625" style="4" customWidth="1"/>
    <col min="11010" max="11010" width="69.7109375" style="4" customWidth="1"/>
    <col min="11011" max="11011" width="8.85546875" style="4" customWidth="1"/>
    <col min="11012" max="11012" width="17.42578125" style="4" customWidth="1"/>
    <col min="11013" max="11013" width="7.5703125" style="4" customWidth="1"/>
    <col min="11014" max="11014" width="7.28515625" style="4" customWidth="1"/>
    <col min="11015" max="11015" width="7.42578125" style="4" customWidth="1"/>
    <col min="11016" max="11016" width="17.140625" style="4" customWidth="1"/>
    <col min="11017" max="11017" width="17" style="4" customWidth="1"/>
    <col min="11018" max="11018" width="16.7109375" style="4" customWidth="1"/>
    <col min="11019" max="11019" width="7.28515625" style="4" customWidth="1"/>
    <col min="11020" max="11020" width="7.7109375" style="4" customWidth="1"/>
    <col min="11021" max="11021" width="8.28515625" style="4" customWidth="1"/>
    <col min="11022" max="11022" width="7.7109375" style="4" customWidth="1"/>
    <col min="11023" max="11025" width="8.85546875" style="4" customWidth="1"/>
    <col min="11026" max="11026" width="8.28515625" style="4" customWidth="1"/>
    <col min="11027" max="11027" width="7.28515625" style="4" customWidth="1"/>
    <col min="11028" max="11028" width="7.85546875" style="4" customWidth="1"/>
    <col min="11029" max="11029" width="7.140625" style="4" customWidth="1"/>
    <col min="11030" max="11030" width="8.85546875" style="4" customWidth="1"/>
    <col min="11031" max="11031" width="7.85546875" style="4" customWidth="1"/>
    <col min="11032" max="11032" width="8.140625" style="4" customWidth="1"/>
    <col min="11033" max="11035" width="9.140625" style="4" customWidth="1"/>
    <col min="11036" max="11166" width="8.85546875" style="4" customWidth="1"/>
    <col min="11167" max="11264" width="8.85546875" style="4"/>
    <col min="11265" max="11265" width="6.28515625" style="4" customWidth="1"/>
    <col min="11266" max="11266" width="69.7109375" style="4" customWidth="1"/>
    <col min="11267" max="11267" width="8.85546875" style="4" customWidth="1"/>
    <col min="11268" max="11268" width="17.42578125" style="4" customWidth="1"/>
    <col min="11269" max="11269" width="7.5703125" style="4" customWidth="1"/>
    <col min="11270" max="11270" width="7.28515625" style="4" customWidth="1"/>
    <col min="11271" max="11271" width="7.42578125" style="4" customWidth="1"/>
    <col min="11272" max="11272" width="17.140625" style="4" customWidth="1"/>
    <col min="11273" max="11273" width="17" style="4" customWidth="1"/>
    <col min="11274" max="11274" width="16.7109375" style="4" customWidth="1"/>
    <col min="11275" max="11275" width="7.28515625" style="4" customWidth="1"/>
    <col min="11276" max="11276" width="7.7109375" style="4" customWidth="1"/>
    <col min="11277" max="11277" width="8.28515625" style="4" customWidth="1"/>
    <col min="11278" max="11278" width="7.7109375" style="4" customWidth="1"/>
    <col min="11279" max="11281" width="8.85546875" style="4" customWidth="1"/>
    <col min="11282" max="11282" width="8.28515625" style="4" customWidth="1"/>
    <col min="11283" max="11283" width="7.28515625" style="4" customWidth="1"/>
    <col min="11284" max="11284" width="7.85546875" style="4" customWidth="1"/>
    <col min="11285" max="11285" width="7.140625" style="4" customWidth="1"/>
    <col min="11286" max="11286" width="8.85546875" style="4" customWidth="1"/>
    <col min="11287" max="11287" width="7.85546875" style="4" customWidth="1"/>
    <col min="11288" max="11288" width="8.140625" style="4" customWidth="1"/>
    <col min="11289" max="11291" width="9.140625" style="4" customWidth="1"/>
    <col min="11292" max="11422" width="8.85546875" style="4" customWidth="1"/>
    <col min="11423" max="11520" width="8.85546875" style="4"/>
    <col min="11521" max="11521" width="6.28515625" style="4" customWidth="1"/>
    <col min="11522" max="11522" width="69.7109375" style="4" customWidth="1"/>
    <col min="11523" max="11523" width="8.85546875" style="4" customWidth="1"/>
    <col min="11524" max="11524" width="17.42578125" style="4" customWidth="1"/>
    <col min="11525" max="11525" width="7.5703125" style="4" customWidth="1"/>
    <col min="11526" max="11526" width="7.28515625" style="4" customWidth="1"/>
    <col min="11527" max="11527" width="7.42578125" style="4" customWidth="1"/>
    <col min="11528" max="11528" width="17.140625" style="4" customWidth="1"/>
    <col min="11529" max="11529" width="17" style="4" customWidth="1"/>
    <col min="11530" max="11530" width="16.7109375" style="4" customWidth="1"/>
    <col min="11531" max="11531" width="7.28515625" style="4" customWidth="1"/>
    <col min="11532" max="11532" width="7.7109375" style="4" customWidth="1"/>
    <col min="11533" max="11533" width="8.28515625" style="4" customWidth="1"/>
    <col min="11534" max="11534" width="7.7109375" style="4" customWidth="1"/>
    <col min="11535" max="11537" width="8.85546875" style="4" customWidth="1"/>
    <col min="11538" max="11538" width="8.28515625" style="4" customWidth="1"/>
    <col min="11539" max="11539" width="7.28515625" style="4" customWidth="1"/>
    <col min="11540" max="11540" width="7.85546875" style="4" customWidth="1"/>
    <col min="11541" max="11541" width="7.140625" style="4" customWidth="1"/>
    <col min="11542" max="11542" width="8.85546875" style="4" customWidth="1"/>
    <col min="11543" max="11543" width="7.85546875" style="4" customWidth="1"/>
    <col min="11544" max="11544" width="8.140625" style="4" customWidth="1"/>
    <col min="11545" max="11547" width="9.140625" style="4" customWidth="1"/>
    <col min="11548" max="11678" width="8.85546875" style="4" customWidth="1"/>
    <col min="11679" max="11776" width="8.85546875" style="4"/>
    <col min="11777" max="11777" width="6.28515625" style="4" customWidth="1"/>
    <col min="11778" max="11778" width="69.7109375" style="4" customWidth="1"/>
    <col min="11779" max="11779" width="8.85546875" style="4" customWidth="1"/>
    <col min="11780" max="11780" width="17.42578125" style="4" customWidth="1"/>
    <col min="11781" max="11781" width="7.5703125" style="4" customWidth="1"/>
    <col min="11782" max="11782" width="7.28515625" style="4" customWidth="1"/>
    <col min="11783" max="11783" width="7.42578125" style="4" customWidth="1"/>
    <col min="11784" max="11784" width="17.140625" style="4" customWidth="1"/>
    <col min="11785" max="11785" width="17" style="4" customWidth="1"/>
    <col min="11786" max="11786" width="16.7109375" style="4" customWidth="1"/>
    <col min="11787" max="11787" width="7.28515625" style="4" customWidth="1"/>
    <col min="11788" max="11788" width="7.7109375" style="4" customWidth="1"/>
    <col min="11789" max="11789" width="8.28515625" style="4" customWidth="1"/>
    <col min="11790" max="11790" width="7.7109375" style="4" customWidth="1"/>
    <col min="11791" max="11793" width="8.85546875" style="4" customWidth="1"/>
    <col min="11794" max="11794" width="8.28515625" style="4" customWidth="1"/>
    <col min="11795" max="11795" width="7.28515625" style="4" customWidth="1"/>
    <col min="11796" max="11796" width="7.85546875" style="4" customWidth="1"/>
    <col min="11797" max="11797" width="7.140625" style="4" customWidth="1"/>
    <col min="11798" max="11798" width="8.85546875" style="4" customWidth="1"/>
    <col min="11799" max="11799" width="7.85546875" style="4" customWidth="1"/>
    <col min="11800" max="11800" width="8.140625" style="4" customWidth="1"/>
    <col min="11801" max="11803" width="9.140625" style="4" customWidth="1"/>
    <col min="11804" max="11934" width="8.85546875" style="4" customWidth="1"/>
    <col min="11935" max="12032" width="8.85546875" style="4"/>
    <col min="12033" max="12033" width="6.28515625" style="4" customWidth="1"/>
    <col min="12034" max="12034" width="69.7109375" style="4" customWidth="1"/>
    <col min="12035" max="12035" width="8.85546875" style="4" customWidth="1"/>
    <col min="12036" max="12036" width="17.42578125" style="4" customWidth="1"/>
    <col min="12037" max="12037" width="7.5703125" style="4" customWidth="1"/>
    <col min="12038" max="12038" width="7.28515625" style="4" customWidth="1"/>
    <col min="12039" max="12039" width="7.42578125" style="4" customWidth="1"/>
    <col min="12040" max="12040" width="17.140625" style="4" customWidth="1"/>
    <col min="12041" max="12041" width="17" style="4" customWidth="1"/>
    <col min="12042" max="12042" width="16.7109375" style="4" customWidth="1"/>
    <col min="12043" max="12043" width="7.28515625" style="4" customWidth="1"/>
    <col min="12044" max="12044" width="7.7109375" style="4" customWidth="1"/>
    <col min="12045" max="12045" width="8.28515625" style="4" customWidth="1"/>
    <col min="12046" max="12046" width="7.7109375" style="4" customWidth="1"/>
    <col min="12047" max="12049" width="8.85546875" style="4" customWidth="1"/>
    <col min="12050" max="12050" width="8.28515625" style="4" customWidth="1"/>
    <col min="12051" max="12051" width="7.28515625" style="4" customWidth="1"/>
    <col min="12052" max="12052" width="7.85546875" style="4" customWidth="1"/>
    <col min="12053" max="12053" width="7.140625" style="4" customWidth="1"/>
    <col min="12054" max="12054" width="8.85546875" style="4" customWidth="1"/>
    <col min="12055" max="12055" width="7.85546875" style="4" customWidth="1"/>
    <col min="12056" max="12056" width="8.140625" style="4" customWidth="1"/>
    <col min="12057" max="12059" width="9.140625" style="4" customWidth="1"/>
    <col min="12060" max="12190" width="8.85546875" style="4" customWidth="1"/>
    <col min="12191" max="12288" width="8.85546875" style="4"/>
    <col min="12289" max="12289" width="6.28515625" style="4" customWidth="1"/>
    <col min="12290" max="12290" width="69.7109375" style="4" customWidth="1"/>
    <col min="12291" max="12291" width="8.85546875" style="4" customWidth="1"/>
    <col min="12292" max="12292" width="17.42578125" style="4" customWidth="1"/>
    <col min="12293" max="12293" width="7.5703125" style="4" customWidth="1"/>
    <col min="12294" max="12294" width="7.28515625" style="4" customWidth="1"/>
    <col min="12295" max="12295" width="7.42578125" style="4" customWidth="1"/>
    <col min="12296" max="12296" width="17.140625" style="4" customWidth="1"/>
    <col min="12297" max="12297" width="17" style="4" customWidth="1"/>
    <col min="12298" max="12298" width="16.7109375" style="4" customWidth="1"/>
    <col min="12299" max="12299" width="7.28515625" style="4" customWidth="1"/>
    <col min="12300" max="12300" width="7.7109375" style="4" customWidth="1"/>
    <col min="12301" max="12301" width="8.28515625" style="4" customWidth="1"/>
    <col min="12302" max="12302" width="7.7109375" style="4" customWidth="1"/>
    <col min="12303" max="12305" width="8.85546875" style="4" customWidth="1"/>
    <col min="12306" max="12306" width="8.28515625" style="4" customWidth="1"/>
    <col min="12307" max="12307" width="7.28515625" style="4" customWidth="1"/>
    <col min="12308" max="12308" width="7.85546875" style="4" customWidth="1"/>
    <col min="12309" max="12309" width="7.140625" style="4" customWidth="1"/>
    <col min="12310" max="12310" width="8.85546875" style="4" customWidth="1"/>
    <col min="12311" max="12311" width="7.85546875" style="4" customWidth="1"/>
    <col min="12312" max="12312" width="8.140625" style="4" customWidth="1"/>
    <col min="12313" max="12315" width="9.140625" style="4" customWidth="1"/>
    <col min="12316" max="12446" width="8.85546875" style="4" customWidth="1"/>
    <col min="12447" max="12544" width="8.85546875" style="4"/>
    <col min="12545" max="12545" width="6.28515625" style="4" customWidth="1"/>
    <col min="12546" max="12546" width="69.7109375" style="4" customWidth="1"/>
    <col min="12547" max="12547" width="8.85546875" style="4" customWidth="1"/>
    <col min="12548" max="12548" width="17.42578125" style="4" customWidth="1"/>
    <col min="12549" max="12549" width="7.5703125" style="4" customWidth="1"/>
    <col min="12550" max="12550" width="7.28515625" style="4" customWidth="1"/>
    <col min="12551" max="12551" width="7.42578125" style="4" customWidth="1"/>
    <col min="12552" max="12552" width="17.140625" style="4" customWidth="1"/>
    <col min="12553" max="12553" width="17" style="4" customWidth="1"/>
    <col min="12554" max="12554" width="16.7109375" style="4" customWidth="1"/>
    <col min="12555" max="12555" width="7.28515625" style="4" customWidth="1"/>
    <col min="12556" max="12556" width="7.7109375" style="4" customWidth="1"/>
    <col min="12557" max="12557" width="8.28515625" style="4" customWidth="1"/>
    <col min="12558" max="12558" width="7.7109375" style="4" customWidth="1"/>
    <col min="12559" max="12561" width="8.85546875" style="4" customWidth="1"/>
    <col min="12562" max="12562" width="8.28515625" style="4" customWidth="1"/>
    <col min="12563" max="12563" width="7.28515625" style="4" customWidth="1"/>
    <col min="12564" max="12564" width="7.85546875" style="4" customWidth="1"/>
    <col min="12565" max="12565" width="7.140625" style="4" customWidth="1"/>
    <col min="12566" max="12566" width="8.85546875" style="4" customWidth="1"/>
    <col min="12567" max="12567" width="7.85546875" style="4" customWidth="1"/>
    <col min="12568" max="12568" width="8.140625" style="4" customWidth="1"/>
    <col min="12569" max="12571" width="9.140625" style="4" customWidth="1"/>
    <col min="12572" max="12702" width="8.85546875" style="4" customWidth="1"/>
    <col min="12703" max="12800" width="8.85546875" style="4"/>
    <col min="12801" max="12801" width="6.28515625" style="4" customWidth="1"/>
    <col min="12802" max="12802" width="69.7109375" style="4" customWidth="1"/>
    <col min="12803" max="12803" width="8.85546875" style="4" customWidth="1"/>
    <col min="12804" max="12804" width="17.42578125" style="4" customWidth="1"/>
    <col min="12805" max="12805" width="7.5703125" style="4" customWidth="1"/>
    <col min="12806" max="12806" width="7.28515625" style="4" customWidth="1"/>
    <col min="12807" max="12807" width="7.42578125" style="4" customWidth="1"/>
    <col min="12808" max="12808" width="17.140625" style="4" customWidth="1"/>
    <col min="12809" max="12809" width="17" style="4" customWidth="1"/>
    <col min="12810" max="12810" width="16.7109375" style="4" customWidth="1"/>
    <col min="12811" max="12811" width="7.28515625" style="4" customWidth="1"/>
    <col min="12812" max="12812" width="7.7109375" style="4" customWidth="1"/>
    <col min="12813" max="12813" width="8.28515625" style="4" customWidth="1"/>
    <col min="12814" max="12814" width="7.7109375" style="4" customWidth="1"/>
    <col min="12815" max="12817" width="8.85546875" style="4" customWidth="1"/>
    <col min="12818" max="12818" width="8.28515625" style="4" customWidth="1"/>
    <col min="12819" max="12819" width="7.28515625" style="4" customWidth="1"/>
    <col min="12820" max="12820" width="7.85546875" style="4" customWidth="1"/>
    <col min="12821" max="12821" width="7.140625" style="4" customWidth="1"/>
    <col min="12822" max="12822" width="8.85546875" style="4" customWidth="1"/>
    <col min="12823" max="12823" width="7.85546875" style="4" customWidth="1"/>
    <col min="12824" max="12824" width="8.140625" style="4" customWidth="1"/>
    <col min="12825" max="12827" width="9.140625" style="4" customWidth="1"/>
    <col min="12828" max="12958" width="8.85546875" style="4" customWidth="1"/>
    <col min="12959" max="13056" width="8.85546875" style="4"/>
    <col min="13057" max="13057" width="6.28515625" style="4" customWidth="1"/>
    <col min="13058" max="13058" width="69.7109375" style="4" customWidth="1"/>
    <col min="13059" max="13059" width="8.85546875" style="4" customWidth="1"/>
    <col min="13060" max="13060" width="17.42578125" style="4" customWidth="1"/>
    <col min="13061" max="13061" width="7.5703125" style="4" customWidth="1"/>
    <col min="13062" max="13062" width="7.28515625" style="4" customWidth="1"/>
    <col min="13063" max="13063" width="7.42578125" style="4" customWidth="1"/>
    <col min="13064" max="13064" width="17.140625" style="4" customWidth="1"/>
    <col min="13065" max="13065" width="17" style="4" customWidth="1"/>
    <col min="13066" max="13066" width="16.7109375" style="4" customWidth="1"/>
    <col min="13067" max="13067" width="7.28515625" style="4" customWidth="1"/>
    <col min="13068" max="13068" width="7.7109375" style="4" customWidth="1"/>
    <col min="13069" max="13069" width="8.28515625" style="4" customWidth="1"/>
    <col min="13070" max="13070" width="7.7109375" style="4" customWidth="1"/>
    <col min="13071" max="13073" width="8.85546875" style="4" customWidth="1"/>
    <col min="13074" max="13074" width="8.28515625" style="4" customWidth="1"/>
    <col min="13075" max="13075" width="7.28515625" style="4" customWidth="1"/>
    <col min="13076" max="13076" width="7.85546875" style="4" customWidth="1"/>
    <col min="13077" max="13077" width="7.140625" style="4" customWidth="1"/>
    <col min="13078" max="13078" width="8.85546875" style="4" customWidth="1"/>
    <col min="13079" max="13079" width="7.85546875" style="4" customWidth="1"/>
    <col min="13080" max="13080" width="8.140625" style="4" customWidth="1"/>
    <col min="13081" max="13083" width="9.140625" style="4" customWidth="1"/>
    <col min="13084" max="13214" width="8.85546875" style="4" customWidth="1"/>
    <col min="13215" max="13312" width="8.85546875" style="4"/>
    <col min="13313" max="13313" width="6.28515625" style="4" customWidth="1"/>
    <col min="13314" max="13314" width="69.7109375" style="4" customWidth="1"/>
    <col min="13315" max="13315" width="8.85546875" style="4" customWidth="1"/>
    <col min="13316" max="13316" width="17.42578125" style="4" customWidth="1"/>
    <col min="13317" max="13317" width="7.5703125" style="4" customWidth="1"/>
    <col min="13318" max="13318" width="7.28515625" style="4" customWidth="1"/>
    <col min="13319" max="13319" width="7.42578125" style="4" customWidth="1"/>
    <col min="13320" max="13320" width="17.140625" style="4" customWidth="1"/>
    <col min="13321" max="13321" width="17" style="4" customWidth="1"/>
    <col min="13322" max="13322" width="16.7109375" style="4" customWidth="1"/>
    <col min="13323" max="13323" width="7.28515625" style="4" customWidth="1"/>
    <col min="13324" max="13324" width="7.7109375" style="4" customWidth="1"/>
    <col min="13325" max="13325" width="8.28515625" style="4" customWidth="1"/>
    <col min="13326" max="13326" width="7.7109375" style="4" customWidth="1"/>
    <col min="13327" max="13329" width="8.85546875" style="4" customWidth="1"/>
    <col min="13330" max="13330" width="8.28515625" style="4" customWidth="1"/>
    <col min="13331" max="13331" width="7.28515625" style="4" customWidth="1"/>
    <col min="13332" max="13332" width="7.85546875" style="4" customWidth="1"/>
    <col min="13333" max="13333" width="7.140625" style="4" customWidth="1"/>
    <col min="13334" max="13334" width="8.85546875" style="4" customWidth="1"/>
    <col min="13335" max="13335" width="7.85546875" style="4" customWidth="1"/>
    <col min="13336" max="13336" width="8.140625" style="4" customWidth="1"/>
    <col min="13337" max="13339" width="9.140625" style="4" customWidth="1"/>
    <col min="13340" max="13470" width="8.85546875" style="4" customWidth="1"/>
    <col min="13471" max="13568" width="8.85546875" style="4"/>
    <col min="13569" max="13569" width="6.28515625" style="4" customWidth="1"/>
    <col min="13570" max="13570" width="69.7109375" style="4" customWidth="1"/>
    <col min="13571" max="13571" width="8.85546875" style="4" customWidth="1"/>
    <col min="13572" max="13572" width="17.42578125" style="4" customWidth="1"/>
    <col min="13573" max="13573" width="7.5703125" style="4" customWidth="1"/>
    <col min="13574" max="13574" width="7.28515625" style="4" customWidth="1"/>
    <col min="13575" max="13575" width="7.42578125" style="4" customWidth="1"/>
    <col min="13576" max="13576" width="17.140625" style="4" customWidth="1"/>
    <col min="13577" max="13577" width="17" style="4" customWidth="1"/>
    <col min="13578" max="13578" width="16.7109375" style="4" customWidth="1"/>
    <col min="13579" max="13579" width="7.28515625" style="4" customWidth="1"/>
    <col min="13580" max="13580" width="7.7109375" style="4" customWidth="1"/>
    <col min="13581" max="13581" width="8.28515625" style="4" customWidth="1"/>
    <col min="13582" max="13582" width="7.7109375" style="4" customWidth="1"/>
    <col min="13583" max="13585" width="8.85546875" style="4" customWidth="1"/>
    <col min="13586" max="13586" width="8.28515625" style="4" customWidth="1"/>
    <col min="13587" max="13587" width="7.28515625" style="4" customWidth="1"/>
    <col min="13588" max="13588" width="7.85546875" style="4" customWidth="1"/>
    <col min="13589" max="13589" width="7.140625" style="4" customWidth="1"/>
    <col min="13590" max="13590" width="8.85546875" style="4" customWidth="1"/>
    <col min="13591" max="13591" width="7.85546875" style="4" customWidth="1"/>
    <col min="13592" max="13592" width="8.140625" style="4" customWidth="1"/>
    <col min="13593" max="13595" width="9.140625" style="4" customWidth="1"/>
    <col min="13596" max="13726" width="8.85546875" style="4" customWidth="1"/>
    <col min="13727" max="13824" width="8.85546875" style="4"/>
    <col min="13825" max="13825" width="6.28515625" style="4" customWidth="1"/>
    <col min="13826" max="13826" width="69.7109375" style="4" customWidth="1"/>
    <col min="13827" max="13827" width="8.85546875" style="4" customWidth="1"/>
    <col min="13828" max="13828" width="17.42578125" style="4" customWidth="1"/>
    <col min="13829" max="13829" width="7.5703125" style="4" customWidth="1"/>
    <col min="13830" max="13830" width="7.28515625" style="4" customWidth="1"/>
    <col min="13831" max="13831" width="7.42578125" style="4" customWidth="1"/>
    <col min="13832" max="13832" width="17.140625" style="4" customWidth="1"/>
    <col min="13833" max="13833" width="17" style="4" customWidth="1"/>
    <col min="13834" max="13834" width="16.7109375" style="4" customWidth="1"/>
    <col min="13835" max="13835" width="7.28515625" style="4" customWidth="1"/>
    <col min="13836" max="13836" width="7.7109375" style="4" customWidth="1"/>
    <col min="13837" max="13837" width="8.28515625" style="4" customWidth="1"/>
    <col min="13838" max="13838" width="7.7109375" style="4" customWidth="1"/>
    <col min="13839" max="13841" width="8.85546875" style="4" customWidth="1"/>
    <col min="13842" max="13842" width="8.28515625" style="4" customWidth="1"/>
    <col min="13843" max="13843" width="7.28515625" style="4" customWidth="1"/>
    <col min="13844" max="13844" width="7.85546875" style="4" customWidth="1"/>
    <col min="13845" max="13845" width="7.140625" style="4" customWidth="1"/>
    <col min="13846" max="13846" width="8.85546875" style="4" customWidth="1"/>
    <col min="13847" max="13847" width="7.85546875" style="4" customWidth="1"/>
    <col min="13848" max="13848" width="8.140625" style="4" customWidth="1"/>
    <col min="13849" max="13851" width="9.140625" style="4" customWidth="1"/>
    <col min="13852" max="13982" width="8.85546875" style="4" customWidth="1"/>
    <col min="13983" max="14080" width="8.85546875" style="4"/>
    <col min="14081" max="14081" width="6.28515625" style="4" customWidth="1"/>
    <col min="14082" max="14082" width="69.7109375" style="4" customWidth="1"/>
    <col min="14083" max="14083" width="8.85546875" style="4" customWidth="1"/>
    <col min="14084" max="14084" width="17.42578125" style="4" customWidth="1"/>
    <col min="14085" max="14085" width="7.5703125" style="4" customWidth="1"/>
    <col min="14086" max="14086" width="7.28515625" style="4" customWidth="1"/>
    <col min="14087" max="14087" width="7.42578125" style="4" customWidth="1"/>
    <col min="14088" max="14088" width="17.140625" style="4" customWidth="1"/>
    <col min="14089" max="14089" width="17" style="4" customWidth="1"/>
    <col min="14090" max="14090" width="16.7109375" style="4" customWidth="1"/>
    <col min="14091" max="14091" width="7.28515625" style="4" customWidth="1"/>
    <col min="14092" max="14092" width="7.7109375" style="4" customWidth="1"/>
    <col min="14093" max="14093" width="8.28515625" style="4" customWidth="1"/>
    <col min="14094" max="14094" width="7.7109375" style="4" customWidth="1"/>
    <col min="14095" max="14097" width="8.85546875" style="4" customWidth="1"/>
    <col min="14098" max="14098" width="8.28515625" style="4" customWidth="1"/>
    <col min="14099" max="14099" width="7.28515625" style="4" customWidth="1"/>
    <col min="14100" max="14100" width="7.85546875" style="4" customWidth="1"/>
    <col min="14101" max="14101" width="7.140625" style="4" customWidth="1"/>
    <col min="14102" max="14102" width="8.85546875" style="4" customWidth="1"/>
    <col min="14103" max="14103" width="7.85546875" style="4" customWidth="1"/>
    <col min="14104" max="14104" width="8.140625" style="4" customWidth="1"/>
    <col min="14105" max="14107" width="9.140625" style="4" customWidth="1"/>
    <col min="14108" max="14238" width="8.85546875" style="4" customWidth="1"/>
    <col min="14239" max="14336" width="8.85546875" style="4"/>
    <col min="14337" max="14337" width="6.28515625" style="4" customWidth="1"/>
    <col min="14338" max="14338" width="69.7109375" style="4" customWidth="1"/>
    <col min="14339" max="14339" width="8.85546875" style="4" customWidth="1"/>
    <col min="14340" max="14340" width="17.42578125" style="4" customWidth="1"/>
    <col min="14341" max="14341" width="7.5703125" style="4" customWidth="1"/>
    <col min="14342" max="14342" width="7.28515625" style="4" customWidth="1"/>
    <col min="14343" max="14343" width="7.42578125" style="4" customWidth="1"/>
    <col min="14344" max="14344" width="17.140625" style="4" customWidth="1"/>
    <col min="14345" max="14345" width="17" style="4" customWidth="1"/>
    <col min="14346" max="14346" width="16.7109375" style="4" customWidth="1"/>
    <col min="14347" max="14347" width="7.28515625" style="4" customWidth="1"/>
    <col min="14348" max="14348" width="7.7109375" style="4" customWidth="1"/>
    <col min="14349" max="14349" width="8.28515625" style="4" customWidth="1"/>
    <col min="14350" max="14350" width="7.7109375" style="4" customWidth="1"/>
    <col min="14351" max="14353" width="8.85546875" style="4" customWidth="1"/>
    <col min="14354" max="14354" width="8.28515625" style="4" customWidth="1"/>
    <col min="14355" max="14355" width="7.28515625" style="4" customWidth="1"/>
    <col min="14356" max="14356" width="7.85546875" style="4" customWidth="1"/>
    <col min="14357" max="14357" width="7.140625" style="4" customWidth="1"/>
    <col min="14358" max="14358" width="8.85546875" style="4" customWidth="1"/>
    <col min="14359" max="14359" width="7.85546875" style="4" customWidth="1"/>
    <col min="14360" max="14360" width="8.140625" style="4" customWidth="1"/>
    <col min="14361" max="14363" width="9.140625" style="4" customWidth="1"/>
    <col min="14364" max="14494" width="8.85546875" style="4" customWidth="1"/>
    <col min="14495" max="14592" width="8.85546875" style="4"/>
    <col min="14593" max="14593" width="6.28515625" style="4" customWidth="1"/>
    <col min="14594" max="14594" width="69.7109375" style="4" customWidth="1"/>
    <col min="14595" max="14595" width="8.85546875" style="4" customWidth="1"/>
    <col min="14596" max="14596" width="17.42578125" style="4" customWidth="1"/>
    <col min="14597" max="14597" width="7.5703125" style="4" customWidth="1"/>
    <col min="14598" max="14598" width="7.28515625" style="4" customWidth="1"/>
    <col min="14599" max="14599" width="7.42578125" style="4" customWidth="1"/>
    <col min="14600" max="14600" width="17.140625" style="4" customWidth="1"/>
    <col min="14601" max="14601" width="17" style="4" customWidth="1"/>
    <col min="14602" max="14602" width="16.7109375" style="4" customWidth="1"/>
    <col min="14603" max="14603" width="7.28515625" style="4" customWidth="1"/>
    <col min="14604" max="14604" width="7.7109375" style="4" customWidth="1"/>
    <col min="14605" max="14605" width="8.28515625" style="4" customWidth="1"/>
    <col min="14606" max="14606" width="7.7109375" style="4" customWidth="1"/>
    <col min="14607" max="14609" width="8.85546875" style="4" customWidth="1"/>
    <col min="14610" max="14610" width="8.28515625" style="4" customWidth="1"/>
    <col min="14611" max="14611" width="7.28515625" style="4" customWidth="1"/>
    <col min="14612" max="14612" width="7.85546875" style="4" customWidth="1"/>
    <col min="14613" max="14613" width="7.140625" style="4" customWidth="1"/>
    <col min="14614" max="14614" width="8.85546875" style="4" customWidth="1"/>
    <col min="14615" max="14615" width="7.85546875" style="4" customWidth="1"/>
    <col min="14616" max="14616" width="8.140625" style="4" customWidth="1"/>
    <col min="14617" max="14619" width="9.140625" style="4" customWidth="1"/>
    <col min="14620" max="14750" width="8.85546875" style="4" customWidth="1"/>
    <col min="14751" max="14848" width="8.85546875" style="4"/>
    <col min="14849" max="14849" width="6.28515625" style="4" customWidth="1"/>
    <col min="14850" max="14850" width="69.7109375" style="4" customWidth="1"/>
    <col min="14851" max="14851" width="8.85546875" style="4" customWidth="1"/>
    <col min="14852" max="14852" width="17.42578125" style="4" customWidth="1"/>
    <col min="14853" max="14853" width="7.5703125" style="4" customWidth="1"/>
    <col min="14854" max="14854" width="7.28515625" style="4" customWidth="1"/>
    <col min="14855" max="14855" width="7.42578125" style="4" customWidth="1"/>
    <col min="14856" max="14856" width="17.140625" style="4" customWidth="1"/>
    <col min="14857" max="14857" width="17" style="4" customWidth="1"/>
    <col min="14858" max="14858" width="16.7109375" style="4" customWidth="1"/>
    <col min="14859" max="14859" width="7.28515625" style="4" customWidth="1"/>
    <col min="14860" max="14860" width="7.7109375" style="4" customWidth="1"/>
    <col min="14861" max="14861" width="8.28515625" style="4" customWidth="1"/>
    <col min="14862" max="14862" width="7.7109375" style="4" customWidth="1"/>
    <col min="14863" max="14865" width="8.85546875" style="4" customWidth="1"/>
    <col min="14866" max="14866" width="8.28515625" style="4" customWidth="1"/>
    <col min="14867" max="14867" width="7.28515625" style="4" customWidth="1"/>
    <col min="14868" max="14868" width="7.85546875" style="4" customWidth="1"/>
    <col min="14869" max="14869" width="7.140625" style="4" customWidth="1"/>
    <col min="14870" max="14870" width="8.85546875" style="4" customWidth="1"/>
    <col min="14871" max="14871" width="7.85546875" style="4" customWidth="1"/>
    <col min="14872" max="14872" width="8.140625" style="4" customWidth="1"/>
    <col min="14873" max="14875" width="9.140625" style="4" customWidth="1"/>
    <col min="14876" max="15006" width="8.85546875" style="4" customWidth="1"/>
    <col min="15007" max="15104" width="8.85546875" style="4"/>
    <col min="15105" max="15105" width="6.28515625" style="4" customWidth="1"/>
    <col min="15106" max="15106" width="69.7109375" style="4" customWidth="1"/>
    <col min="15107" max="15107" width="8.85546875" style="4" customWidth="1"/>
    <col min="15108" max="15108" width="17.42578125" style="4" customWidth="1"/>
    <col min="15109" max="15109" width="7.5703125" style="4" customWidth="1"/>
    <col min="15110" max="15110" width="7.28515625" style="4" customWidth="1"/>
    <col min="15111" max="15111" width="7.42578125" style="4" customWidth="1"/>
    <col min="15112" max="15112" width="17.140625" style="4" customWidth="1"/>
    <col min="15113" max="15113" width="17" style="4" customWidth="1"/>
    <col min="15114" max="15114" width="16.7109375" style="4" customWidth="1"/>
    <col min="15115" max="15115" width="7.28515625" style="4" customWidth="1"/>
    <col min="15116" max="15116" width="7.7109375" style="4" customWidth="1"/>
    <col min="15117" max="15117" width="8.28515625" style="4" customWidth="1"/>
    <col min="15118" max="15118" width="7.7109375" style="4" customWidth="1"/>
    <col min="15119" max="15121" width="8.85546875" style="4" customWidth="1"/>
    <col min="15122" max="15122" width="8.28515625" style="4" customWidth="1"/>
    <col min="15123" max="15123" width="7.28515625" style="4" customWidth="1"/>
    <col min="15124" max="15124" width="7.85546875" style="4" customWidth="1"/>
    <col min="15125" max="15125" width="7.140625" style="4" customWidth="1"/>
    <col min="15126" max="15126" width="8.85546875" style="4" customWidth="1"/>
    <col min="15127" max="15127" width="7.85546875" style="4" customWidth="1"/>
    <col min="15128" max="15128" width="8.140625" style="4" customWidth="1"/>
    <col min="15129" max="15131" width="9.140625" style="4" customWidth="1"/>
    <col min="15132" max="15262" width="8.85546875" style="4" customWidth="1"/>
    <col min="15263" max="15360" width="8.85546875" style="4"/>
    <col min="15361" max="15361" width="6.28515625" style="4" customWidth="1"/>
    <col min="15362" max="15362" width="69.7109375" style="4" customWidth="1"/>
    <col min="15363" max="15363" width="8.85546875" style="4" customWidth="1"/>
    <col min="15364" max="15364" width="17.42578125" style="4" customWidth="1"/>
    <col min="15365" max="15365" width="7.5703125" style="4" customWidth="1"/>
    <col min="15366" max="15366" width="7.28515625" style="4" customWidth="1"/>
    <col min="15367" max="15367" width="7.42578125" style="4" customWidth="1"/>
    <col min="15368" max="15368" width="17.140625" style="4" customWidth="1"/>
    <col min="15369" max="15369" width="17" style="4" customWidth="1"/>
    <col min="15370" max="15370" width="16.7109375" style="4" customWidth="1"/>
    <col min="15371" max="15371" width="7.28515625" style="4" customWidth="1"/>
    <col min="15372" max="15372" width="7.7109375" style="4" customWidth="1"/>
    <col min="15373" max="15373" width="8.28515625" style="4" customWidth="1"/>
    <col min="15374" max="15374" width="7.7109375" style="4" customWidth="1"/>
    <col min="15375" max="15377" width="8.85546875" style="4" customWidth="1"/>
    <col min="15378" max="15378" width="8.28515625" style="4" customWidth="1"/>
    <col min="15379" max="15379" width="7.28515625" style="4" customWidth="1"/>
    <col min="15380" max="15380" width="7.85546875" style="4" customWidth="1"/>
    <col min="15381" max="15381" width="7.140625" style="4" customWidth="1"/>
    <col min="15382" max="15382" width="8.85546875" style="4" customWidth="1"/>
    <col min="15383" max="15383" width="7.85546875" style="4" customWidth="1"/>
    <col min="15384" max="15384" width="8.140625" style="4" customWidth="1"/>
    <col min="15385" max="15387" width="9.140625" style="4" customWidth="1"/>
    <col min="15388" max="15518" width="8.85546875" style="4" customWidth="1"/>
    <col min="15519" max="15616" width="8.85546875" style="4"/>
    <col min="15617" max="15617" width="6.28515625" style="4" customWidth="1"/>
    <col min="15618" max="15618" width="69.7109375" style="4" customWidth="1"/>
    <col min="15619" max="15619" width="8.85546875" style="4" customWidth="1"/>
    <col min="15620" max="15620" width="17.42578125" style="4" customWidth="1"/>
    <col min="15621" max="15621" width="7.5703125" style="4" customWidth="1"/>
    <col min="15622" max="15622" width="7.28515625" style="4" customWidth="1"/>
    <col min="15623" max="15623" width="7.42578125" style="4" customWidth="1"/>
    <col min="15624" max="15624" width="17.140625" style="4" customWidth="1"/>
    <col min="15625" max="15625" width="17" style="4" customWidth="1"/>
    <col min="15626" max="15626" width="16.7109375" style="4" customWidth="1"/>
    <col min="15627" max="15627" width="7.28515625" style="4" customWidth="1"/>
    <col min="15628" max="15628" width="7.7109375" style="4" customWidth="1"/>
    <col min="15629" max="15629" width="8.28515625" style="4" customWidth="1"/>
    <col min="15630" max="15630" width="7.7109375" style="4" customWidth="1"/>
    <col min="15631" max="15633" width="8.85546875" style="4" customWidth="1"/>
    <col min="15634" max="15634" width="8.28515625" style="4" customWidth="1"/>
    <col min="15635" max="15635" width="7.28515625" style="4" customWidth="1"/>
    <col min="15636" max="15636" width="7.85546875" style="4" customWidth="1"/>
    <col min="15637" max="15637" width="7.140625" style="4" customWidth="1"/>
    <col min="15638" max="15638" width="8.85546875" style="4" customWidth="1"/>
    <col min="15639" max="15639" width="7.85546875" style="4" customWidth="1"/>
    <col min="15640" max="15640" width="8.140625" style="4" customWidth="1"/>
    <col min="15641" max="15643" width="9.140625" style="4" customWidth="1"/>
    <col min="15644" max="15774" width="8.85546875" style="4" customWidth="1"/>
    <col min="15775" max="15872" width="8.85546875" style="4"/>
    <col min="15873" max="15873" width="6.28515625" style="4" customWidth="1"/>
    <col min="15874" max="15874" width="69.7109375" style="4" customWidth="1"/>
    <col min="15875" max="15875" width="8.85546875" style="4" customWidth="1"/>
    <col min="15876" max="15876" width="17.42578125" style="4" customWidth="1"/>
    <col min="15877" max="15877" width="7.5703125" style="4" customWidth="1"/>
    <col min="15878" max="15878" width="7.28515625" style="4" customWidth="1"/>
    <col min="15879" max="15879" width="7.42578125" style="4" customWidth="1"/>
    <col min="15880" max="15880" width="17.140625" style="4" customWidth="1"/>
    <col min="15881" max="15881" width="17" style="4" customWidth="1"/>
    <col min="15882" max="15882" width="16.7109375" style="4" customWidth="1"/>
    <col min="15883" max="15883" width="7.28515625" style="4" customWidth="1"/>
    <col min="15884" max="15884" width="7.7109375" style="4" customWidth="1"/>
    <col min="15885" max="15885" width="8.28515625" style="4" customWidth="1"/>
    <col min="15886" max="15886" width="7.7109375" style="4" customWidth="1"/>
    <col min="15887" max="15889" width="8.85546875" style="4" customWidth="1"/>
    <col min="15890" max="15890" width="8.28515625" style="4" customWidth="1"/>
    <col min="15891" max="15891" width="7.28515625" style="4" customWidth="1"/>
    <col min="15892" max="15892" width="7.85546875" style="4" customWidth="1"/>
    <col min="15893" max="15893" width="7.140625" style="4" customWidth="1"/>
    <col min="15894" max="15894" width="8.85546875" style="4" customWidth="1"/>
    <col min="15895" max="15895" width="7.85546875" style="4" customWidth="1"/>
    <col min="15896" max="15896" width="8.140625" style="4" customWidth="1"/>
    <col min="15897" max="15899" width="9.140625" style="4" customWidth="1"/>
    <col min="15900" max="16030" width="8.85546875" style="4" customWidth="1"/>
    <col min="16031" max="16128" width="8.85546875" style="4"/>
    <col min="16129" max="16129" width="6.28515625" style="4" customWidth="1"/>
    <col min="16130" max="16130" width="69.7109375" style="4" customWidth="1"/>
    <col min="16131" max="16131" width="8.85546875" style="4" customWidth="1"/>
    <col min="16132" max="16132" width="17.42578125" style="4" customWidth="1"/>
    <col min="16133" max="16133" width="7.5703125" style="4" customWidth="1"/>
    <col min="16134" max="16134" width="7.28515625" style="4" customWidth="1"/>
    <col min="16135" max="16135" width="7.42578125" style="4" customWidth="1"/>
    <col min="16136" max="16136" width="17.140625" style="4" customWidth="1"/>
    <col min="16137" max="16137" width="17" style="4" customWidth="1"/>
    <col min="16138" max="16138" width="16.7109375" style="4" customWidth="1"/>
    <col min="16139" max="16139" width="7.28515625" style="4" customWidth="1"/>
    <col min="16140" max="16140" width="7.7109375" style="4" customWidth="1"/>
    <col min="16141" max="16141" width="8.28515625" style="4" customWidth="1"/>
    <col min="16142" max="16142" width="7.7109375" style="4" customWidth="1"/>
    <col min="16143" max="16145" width="8.85546875" style="4" customWidth="1"/>
    <col min="16146" max="16146" width="8.28515625" style="4" customWidth="1"/>
    <col min="16147" max="16147" width="7.28515625" style="4" customWidth="1"/>
    <col min="16148" max="16148" width="7.85546875" style="4" customWidth="1"/>
    <col min="16149" max="16149" width="7.140625" style="4" customWidth="1"/>
    <col min="16150" max="16150" width="8.85546875" style="4" customWidth="1"/>
    <col min="16151" max="16151" width="7.85546875" style="4" customWidth="1"/>
    <col min="16152" max="16152" width="8.140625" style="4" customWidth="1"/>
    <col min="16153" max="16155" width="9.140625" style="4" customWidth="1"/>
    <col min="16156" max="16286" width="8.85546875" style="4" customWidth="1"/>
    <col min="16287" max="16384" width="8.85546875" style="4"/>
  </cols>
  <sheetData>
    <row r="1" spans="1:254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4" ht="27.75" customHeight="1" thickBo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 t="s">
        <v>6</v>
      </c>
      <c r="S2" s="12"/>
      <c r="T2" s="13"/>
      <c r="U2" s="11" t="s">
        <v>7</v>
      </c>
      <c r="V2" s="13"/>
      <c r="W2" s="11" t="s">
        <v>8</v>
      </c>
      <c r="X2" s="13"/>
    </row>
    <row r="3" spans="1:254" ht="78.75" customHeight="1" thickBot="1">
      <c r="A3" s="14"/>
      <c r="B3" s="15"/>
      <c r="C3" s="15"/>
      <c r="D3" s="16"/>
      <c r="E3" s="8" t="s">
        <v>9</v>
      </c>
      <c r="F3" s="9"/>
      <c r="G3" s="10"/>
      <c r="H3" s="8" t="s">
        <v>10</v>
      </c>
      <c r="I3" s="9"/>
      <c r="J3" s="10"/>
      <c r="K3" s="8" t="s">
        <v>11</v>
      </c>
      <c r="L3" s="9"/>
      <c r="M3" s="10"/>
      <c r="N3" s="8" t="s">
        <v>12</v>
      </c>
      <c r="O3" s="10"/>
      <c r="P3" s="8" t="s">
        <v>13</v>
      </c>
      <c r="Q3" s="10"/>
      <c r="R3" s="17"/>
      <c r="S3" s="18"/>
      <c r="T3" s="19"/>
      <c r="U3" s="17"/>
      <c r="V3" s="19"/>
      <c r="W3" s="17"/>
      <c r="X3" s="19"/>
    </row>
    <row r="4" spans="1:254" ht="19.5" customHeight="1" thickBot="1">
      <c r="A4" s="20"/>
      <c r="B4" s="21"/>
      <c r="C4" s="21"/>
      <c r="D4" s="22"/>
      <c r="E4" s="23" t="s">
        <v>14</v>
      </c>
      <c r="F4" s="24" t="s">
        <v>15</v>
      </c>
      <c r="G4" s="24" t="s">
        <v>16</v>
      </c>
      <c r="H4" s="23" t="s">
        <v>14</v>
      </c>
      <c r="I4" s="24" t="s">
        <v>15</v>
      </c>
      <c r="J4" s="24" t="s">
        <v>16</v>
      </c>
      <c r="K4" s="23" t="s">
        <v>14</v>
      </c>
      <c r="L4" s="24" t="s">
        <v>15</v>
      </c>
      <c r="M4" s="24" t="s">
        <v>16</v>
      </c>
      <c r="N4" s="23" t="s">
        <v>4</v>
      </c>
      <c r="O4" s="24" t="s">
        <v>16</v>
      </c>
      <c r="P4" s="23" t="s">
        <v>4</v>
      </c>
      <c r="Q4" s="25" t="s">
        <v>17</v>
      </c>
      <c r="R4" s="23" t="s">
        <v>4</v>
      </c>
      <c r="S4" s="24" t="s">
        <v>15</v>
      </c>
      <c r="T4" s="24" t="s">
        <v>16</v>
      </c>
      <c r="U4" s="23" t="s">
        <v>4</v>
      </c>
      <c r="V4" s="26" t="s">
        <v>18</v>
      </c>
      <c r="W4" s="23" t="s">
        <v>4</v>
      </c>
      <c r="X4" s="26" t="s">
        <v>18</v>
      </c>
    </row>
    <row r="5" spans="1:254" s="38" customFormat="1" ht="30" customHeight="1">
      <c r="A5" s="27" t="s">
        <v>19</v>
      </c>
      <c r="B5" s="28" t="s">
        <v>20</v>
      </c>
      <c r="C5" s="29" t="s">
        <v>21</v>
      </c>
      <c r="D5" s="30">
        <f t="shared" ref="D5:D54" si="0">E5+H5</f>
        <v>21909.80097</v>
      </c>
      <c r="E5" s="31"/>
      <c r="F5" s="31"/>
      <c r="G5" s="31"/>
      <c r="H5" s="32">
        <f>I5+J5</f>
        <v>21909.80097</v>
      </c>
      <c r="I5" s="31">
        <f>I7+I13+I26+I29+I32+I34+I36+I38+I40+I42+I44+I46+I48</f>
        <v>19316.62</v>
      </c>
      <c r="J5" s="33">
        <f>J7+J13+J26+J29+J32</f>
        <v>2593.1809700000003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Y5" s="36"/>
      <c r="Z5" s="36"/>
      <c r="AA5" s="36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</row>
    <row r="6" spans="1:254" s="48" customFormat="1" ht="22.5" customHeight="1">
      <c r="A6" s="39">
        <v>1</v>
      </c>
      <c r="B6" s="40" t="s">
        <v>22</v>
      </c>
      <c r="C6" s="41" t="s">
        <v>23</v>
      </c>
      <c r="D6" s="42">
        <f>H6</f>
        <v>1.8995974999999998</v>
      </c>
      <c r="E6" s="43"/>
      <c r="F6" s="43"/>
      <c r="G6" s="43"/>
      <c r="H6" s="43">
        <f>I6+J6</f>
        <v>1.8995974999999998</v>
      </c>
      <c r="I6" s="44">
        <f>I8+I10</f>
        <v>1.7195974999999999</v>
      </c>
      <c r="J6" s="45">
        <f>J8</f>
        <v>0.18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48" customFormat="1" ht="26.25" customHeight="1">
      <c r="A7" s="39"/>
      <c r="B7" s="41" t="s">
        <v>24</v>
      </c>
      <c r="C7" s="41" t="s">
        <v>21</v>
      </c>
      <c r="D7" s="42">
        <f t="shared" si="0"/>
        <v>627.73697000000004</v>
      </c>
      <c r="E7" s="43"/>
      <c r="F7" s="43"/>
      <c r="G7" s="43"/>
      <c r="H7" s="43">
        <f t="shared" ref="H7:H70" si="1">I7+J7</f>
        <v>627.73697000000004</v>
      </c>
      <c r="I7" s="49">
        <f>I9+I11</f>
        <v>377.73700000000002</v>
      </c>
      <c r="J7" s="50">
        <f>J9</f>
        <v>249.99996999999999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48" customFormat="1" ht="27.75" customHeight="1">
      <c r="A8" s="39" t="s">
        <v>25</v>
      </c>
      <c r="B8" s="41" t="s">
        <v>26</v>
      </c>
      <c r="C8" s="41" t="s">
        <v>23</v>
      </c>
      <c r="D8" s="42">
        <f t="shared" si="0"/>
        <v>1.4034175</v>
      </c>
      <c r="E8" s="43"/>
      <c r="F8" s="43"/>
      <c r="G8" s="43"/>
      <c r="H8" s="43">
        <f>I8+J8</f>
        <v>1.4034175</v>
      </c>
      <c r="I8" s="44">
        <f>'[1]Отчёт за 9 месяцев'!I9+'[1]Отчет за IV квартал '!I15</f>
        <v>1.2234175</v>
      </c>
      <c r="J8" s="45">
        <f>'[1]Отчёт за 9 месяцев'!J9+'[1]Отчет за IV квартал '!J15</f>
        <v>0.18</v>
      </c>
      <c r="K8" s="46"/>
      <c r="L8" s="51"/>
      <c r="M8" s="52"/>
      <c r="N8" s="52"/>
      <c r="O8" s="51"/>
      <c r="P8" s="52"/>
      <c r="Q8" s="52"/>
      <c r="R8" s="52"/>
      <c r="S8" s="52"/>
      <c r="T8" s="52"/>
      <c r="U8" s="52"/>
      <c r="V8" s="52"/>
      <c r="W8" s="52"/>
      <c r="X8" s="53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48" customFormat="1" ht="21.75" customHeight="1">
      <c r="A9" s="39"/>
      <c r="B9" s="41"/>
      <c r="C9" s="41" t="s">
        <v>21</v>
      </c>
      <c r="D9" s="42">
        <f t="shared" si="0"/>
        <v>587.35096999999996</v>
      </c>
      <c r="E9" s="43"/>
      <c r="F9" s="43"/>
      <c r="G9" s="43"/>
      <c r="H9" s="43">
        <f>I9+J9</f>
        <v>587.35096999999996</v>
      </c>
      <c r="I9" s="49">
        <f>'[1]Отчёт за 9 месяцев'!I10+'[1]Отчет за IV квартал '!I16</f>
        <v>337.351</v>
      </c>
      <c r="J9" s="50">
        <f>'[1]Отчёт за 9 месяцев'!J10+'[1]Отчет за IV квартал '!J16</f>
        <v>249.99996999999999</v>
      </c>
      <c r="K9" s="46"/>
      <c r="L9" s="51"/>
      <c r="M9" s="52"/>
      <c r="N9" s="52"/>
      <c r="O9" s="51"/>
      <c r="P9" s="52"/>
      <c r="Q9" s="52"/>
      <c r="R9" s="52"/>
      <c r="S9" s="52"/>
      <c r="T9" s="52"/>
      <c r="U9" s="52"/>
      <c r="V9" s="52"/>
      <c r="W9" s="52"/>
      <c r="X9" s="53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48" customFormat="1" ht="35.25" customHeight="1">
      <c r="A10" s="39" t="s">
        <v>27</v>
      </c>
      <c r="B10" s="41" t="s">
        <v>28</v>
      </c>
      <c r="C10" s="41" t="s">
        <v>23</v>
      </c>
      <c r="D10" s="42">
        <f t="shared" si="0"/>
        <v>0.49617999999999995</v>
      </c>
      <c r="E10" s="49"/>
      <c r="F10" s="49"/>
      <c r="G10" s="49"/>
      <c r="H10" s="43">
        <f t="shared" si="1"/>
        <v>0.49617999999999995</v>
      </c>
      <c r="I10" s="50">
        <f>'[1]Отчёт за 9 месяцев'!I11+'[1]Отчет за IV квартал '!I17</f>
        <v>0.49617999999999995</v>
      </c>
      <c r="J10" s="54"/>
      <c r="K10" s="46"/>
      <c r="L10" s="51"/>
      <c r="M10" s="52"/>
      <c r="N10" s="52"/>
      <c r="O10" s="51"/>
      <c r="P10" s="52"/>
      <c r="Q10" s="52"/>
      <c r="R10" s="52"/>
      <c r="S10" s="52"/>
      <c r="T10" s="52"/>
      <c r="U10" s="52"/>
      <c r="V10" s="52"/>
      <c r="W10" s="52"/>
      <c r="X10" s="53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48" customFormat="1" ht="29.25" customHeight="1">
      <c r="A11" s="39"/>
      <c r="B11" s="41"/>
      <c r="C11" s="41" t="s">
        <v>21</v>
      </c>
      <c r="D11" s="42">
        <f t="shared" si="0"/>
        <v>40.386000000000003</v>
      </c>
      <c r="E11" s="49"/>
      <c r="F11" s="49"/>
      <c r="G11" s="49"/>
      <c r="H11" s="43">
        <f t="shared" si="1"/>
        <v>40.386000000000003</v>
      </c>
      <c r="I11" s="49">
        <f>'[1]Отчёт за 9 месяцев'!I12+'[1]Отчет за IV квартал '!I18</f>
        <v>40.386000000000003</v>
      </c>
      <c r="J11" s="54"/>
      <c r="K11" s="46"/>
      <c r="L11" s="51"/>
      <c r="M11" s="52"/>
      <c r="N11" s="52"/>
      <c r="O11" s="51"/>
      <c r="P11" s="52"/>
      <c r="Q11" s="52"/>
      <c r="R11" s="52"/>
      <c r="S11" s="52"/>
      <c r="T11" s="52"/>
      <c r="U11" s="52"/>
      <c r="V11" s="52"/>
      <c r="W11" s="52"/>
      <c r="X11" s="53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37" customFormat="1" ht="19.5" customHeight="1" thickBot="1">
      <c r="A12" s="55" t="s">
        <v>29</v>
      </c>
      <c r="B12" s="56" t="s">
        <v>30</v>
      </c>
      <c r="C12" s="56" t="s">
        <v>31</v>
      </c>
      <c r="D12" s="57">
        <f t="shared" ref="D12:D17" si="2">H12</f>
        <v>5</v>
      </c>
      <c r="E12" s="58"/>
      <c r="F12" s="58"/>
      <c r="G12" s="58"/>
      <c r="H12" s="59">
        <f t="shared" si="1"/>
        <v>5</v>
      </c>
      <c r="I12" s="60">
        <f>'[1]Отчёт за 9 месяцев'!I13+'[1]Отчет за IV квартал '!I19</f>
        <v>5</v>
      </c>
      <c r="J12" s="58"/>
      <c r="K12" s="61"/>
      <c r="L12" s="62"/>
      <c r="M12" s="61"/>
      <c r="N12" s="61"/>
      <c r="O12" s="62"/>
      <c r="P12" s="61"/>
      <c r="Q12" s="61"/>
      <c r="R12" s="61"/>
      <c r="S12" s="61"/>
      <c r="T12" s="61"/>
      <c r="U12" s="61"/>
      <c r="V12" s="61"/>
      <c r="W12" s="61"/>
      <c r="X12" s="63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s="37" customFormat="1" ht="21.75" customHeight="1">
      <c r="A13" s="55"/>
      <c r="B13" s="56" t="s">
        <v>32</v>
      </c>
      <c r="C13" s="56" t="s">
        <v>21</v>
      </c>
      <c r="D13" s="30">
        <f t="shared" si="2"/>
        <v>433.93899999999996</v>
      </c>
      <c r="E13" s="64"/>
      <c r="F13" s="64"/>
      <c r="G13" s="64"/>
      <c r="H13" s="59">
        <f t="shared" si="1"/>
        <v>433.93899999999996</v>
      </c>
      <c r="I13" s="64">
        <f>I15+I17+I19</f>
        <v>433.93899999999996</v>
      </c>
      <c r="J13" s="58">
        <f>J22</f>
        <v>0</v>
      </c>
      <c r="K13" s="65"/>
      <c r="L13" s="62"/>
      <c r="M13" s="61"/>
      <c r="N13" s="61"/>
      <c r="O13" s="62"/>
      <c r="P13" s="61"/>
      <c r="Q13" s="61"/>
      <c r="R13" s="61"/>
      <c r="S13" s="61"/>
      <c r="T13" s="61"/>
      <c r="U13" s="61"/>
      <c r="V13" s="61"/>
      <c r="W13" s="61"/>
      <c r="X13" s="63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s="48" customFormat="1">
      <c r="A14" s="39" t="s">
        <v>33</v>
      </c>
      <c r="B14" s="41" t="s">
        <v>34</v>
      </c>
      <c r="C14" s="41" t="s">
        <v>35</v>
      </c>
      <c r="D14" s="42">
        <f t="shared" si="2"/>
        <v>150</v>
      </c>
      <c r="E14" s="54"/>
      <c r="F14" s="54"/>
      <c r="G14" s="54"/>
      <c r="H14" s="43">
        <f t="shared" si="1"/>
        <v>150</v>
      </c>
      <c r="I14" s="66">
        <f>'[1]Отчёт за 9 месяцев'!I15+'[1]Отчет за IV квартал '!I21</f>
        <v>150</v>
      </c>
      <c r="J14" s="54"/>
      <c r="K14" s="52"/>
      <c r="L14" s="51"/>
      <c r="M14" s="52"/>
      <c r="N14" s="52"/>
      <c r="O14" s="51"/>
      <c r="P14" s="52"/>
      <c r="Q14" s="52"/>
      <c r="R14" s="52"/>
      <c r="S14" s="52"/>
      <c r="T14" s="52"/>
      <c r="U14" s="52"/>
      <c r="V14" s="52"/>
      <c r="W14" s="52"/>
      <c r="X14" s="53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48" customFormat="1">
      <c r="A15" s="39"/>
      <c r="B15" s="41"/>
      <c r="C15" s="41" t="s">
        <v>21</v>
      </c>
      <c r="D15" s="42">
        <f t="shared" si="2"/>
        <v>425.79399999999998</v>
      </c>
      <c r="E15" s="49"/>
      <c r="F15" s="49"/>
      <c r="G15" s="49"/>
      <c r="H15" s="43">
        <f t="shared" si="1"/>
        <v>425.79399999999998</v>
      </c>
      <c r="I15" s="49">
        <f>'[1]Отчёт за 9 месяцев'!I16+'[1]Отчет за IV квартал '!I22</f>
        <v>425.79399999999998</v>
      </c>
      <c r="J15" s="54"/>
      <c r="K15" s="52"/>
      <c r="L15" s="51"/>
      <c r="M15" s="52"/>
      <c r="N15" s="52"/>
      <c r="O15" s="51"/>
      <c r="P15" s="52"/>
      <c r="Q15" s="52"/>
      <c r="R15" s="52"/>
      <c r="S15" s="52"/>
      <c r="T15" s="52"/>
      <c r="U15" s="52"/>
      <c r="V15" s="52"/>
      <c r="W15" s="52"/>
      <c r="X15" s="53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48" customFormat="1" ht="21.75" customHeight="1">
      <c r="A16" s="39" t="s">
        <v>36</v>
      </c>
      <c r="B16" s="41" t="s">
        <v>37</v>
      </c>
      <c r="C16" s="41" t="s">
        <v>38</v>
      </c>
      <c r="D16" s="42">
        <f t="shared" si="2"/>
        <v>15</v>
      </c>
      <c r="E16" s="54"/>
      <c r="F16" s="54"/>
      <c r="G16" s="54"/>
      <c r="H16" s="43">
        <f t="shared" si="1"/>
        <v>15</v>
      </c>
      <c r="I16" s="67">
        <f>'[1]Отчет за IV квартал '!I23</f>
        <v>15</v>
      </c>
      <c r="J16" s="54"/>
      <c r="K16" s="52"/>
      <c r="L16" s="51"/>
      <c r="M16" s="52"/>
      <c r="N16" s="52"/>
      <c r="O16" s="51"/>
      <c r="P16" s="52"/>
      <c r="Q16" s="52"/>
      <c r="R16" s="52"/>
      <c r="S16" s="52"/>
      <c r="T16" s="52"/>
      <c r="U16" s="52"/>
      <c r="V16" s="52"/>
      <c r="W16" s="52"/>
      <c r="X16" s="53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48" customFormat="1" ht="18.75" customHeight="1">
      <c r="A17" s="39"/>
      <c r="B17" s="41" t="s">
        <v>39</v>
      </c>
      <c r="C17" s="41" t="s">
        <v>21</v>
      </c>
      <c r="D17" s="42">
        <f t="shared" si="2"/>
        <v>6.01</v>
      </c>
      <c r="E17" s="45"/>
      <c r="F17" s="45"/>
      <c r="G17" s="45"/>
      <c r="H17" s="43">
        <f t="shared" si="1"/>
        <v>6.01</v>
      </c>
      <c r="I17" s="45">
        <f>'[1]Отчет за IV квартал '!I24</f>
        <v>6.01</v>
      </c>
      <c r="J17" s="54"/>
      <c r="K17" s="52"/>
      <c r="L17" s="51"/>
      <c r="M17" s="52"/>
      <c r="N17" s="52"/>
      <c r="O17" s="51"/>
      <c r="P17" s="52"/>
      <c r="Q17" s="52"/>
      <c r="R17" s="52"/>
      <c r="S17" s="52"/>
      <c r="T17" s="52"/>
      <c r="U17" s="52"/>
      <c r="V17" s="52"/>
      <c r="W17" s="52"/>
      <c r="X17" s="53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48" customFormat="1" ht="21.75" customHeight="1">
      <c r="A18" s="39" t="s">
        <v>40</v>
      </c>
      <c r="B18" s="41" t="s">
        <v>41</v>
      </c>
      <c r="C18" s="41" t="s">
        <v>38</v>
      </c>
      <c r="D18" s="42">
        <f>I18</f>
        <v>2.4</v>
      </c>
      <c r="E18" s="54"/>
      <c r="F18" s="54"/>
      <c r="G18" s="54"/>
      <c r="H18" s="43">
        <f t="shared" si="1"/>
        <v>2.4</v>
      </c>
      <c r="I18" s="68">
        <f>'[1]Отчет за IV квартал '!I25</f>
        <v>2.4</v>
      </c>
      <c r="J18" s="54"/>
      <c r="K18" s="52"/>
      <c r="L18" s="51"/>
      <c r="M18" s="52"/>
      <c r="N18" s="52"/>
      <c r="O18" s="51"/>
      <c r="P18" s="52"/>
      <c r="Q18" s="52"/>
      <c r="R18" s="52"/>
      <c r="S18" s="52"/>
      <c r="T18" s="52"/>
      <c r="U18" s="52"/>
      <c r="V18" s="52"/>
      <c r="W18" s="52"/>
      <c r="X18" s="53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48" customFormat="1">
      <c r="A19" s="39"/>
      <c r="B19" s="41" t="s">
        <v>42</v>
      </c>
      <c r="C19" s="41" t="s">
        <v>43</v>
      </c>
      <c r="D19" s="42">
        <f>H19</f>
        <v>2.1349999999999998</v>
      </c>
      <c r="E19" s="54"/>
      <c r="F19" s="54"/>
      <c r="G19" s="54"/>
      <c r="H19" s="43">
        <f t="shared" si="1"/>
        <v>2.1349999999999998</v>
      </c>
      <c r="I19" s="49">
        <f>'[1]Отчет за IV квартал '!I26</f>
        <v>2.1349999999999998</v>
      </c>
      <c r="J19" s="54"/>
      <c r="K19" s="52"/>
      <c r="L19" s="51"/>
      <c r="M19" s="52"/>
      <c r="N19" s="52"/>
      <c r="O19" s="51"/>
      <c r="P19" s="52"/>
      <c r="Q19" s="52"/>
      <c r="R19" s="52"/>
      <c r="S19" s="52"/>
      <c r="T19" s="52"/>
      <c r="U19" s="52"/>
      <c r="V19" s="52"/>
      <c r="W19" s="52"/>
      <c r="X19" s="53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48" customFormat="1">
      <c r="A20" s="39" t="s">
        <v>44</v>
      </c>
      <c r="B20" s="41" t="s">
        <v>45</v>
      </c>
      <c r="C20" s="41" t="s">
        <v>46</v>
      </c>
      <c r="D20" s="42">
        <f>H20</f>
        <v>0</v>
      </c>
      <c r="E20" s="54"/>
      <c r="F20" s="54"/>
      <c r="G20" s="54"/>
      <c r="H20" s="43">
        <f t="shared" si="1"/>
        <v>0</v>
      </c>
      <c r="I20" s="43"/>
      <c r="J20" s="54"/>
      <c r="K20" s="52"/>
      <c r="L20" s="51"/>
      <c r="M20" s="52"/>
      <c r="N20" s="52"/>
      <c r="O20" s="51"/>
      <c r="P20" s="52"/>
      <c r="Q20" s="52"/>
      <c r="R20" s="52"/>
      <c r="S20" s="52"/>
      <c r="T20" s="52"/>
      <c r="U20" s="52"/>
      <c r="V20" s="52"/>
      <c r="W20" s="52"/>
      <c r="X20" s="53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48" customFormat="1">
      <c r="A21" s="39"/>
      <c r="B21" s="41"/>
      <c r="C21" s="41" t="s">
        <v>21</v>
      </c>
      <c r="D21" s="42">
        <f>H21</f>
        <v>0</v>
      </c>
      <c r="E21" s="54"/>
      <c r="F21" s="54"/>
      <c r="G21" s="54"/>
      <c r="H21" s="43">
        <f t="shared" si="1"/>
        <v>0</v>
      </c>
      <c r="I21" s="43"/>
      <c r="J21" s="54"/>
      <c r="K21" s="52"/>
      <c r="L21" s="51"/>
      <c r="M21" s="52"/>
      <c r="N21" s="52"/>
      <c r="O21" s="51"/>
      <c r="P21" s="52"/>
      <c r="Q21" s="52"/>
      <c r="R21" s="52"/>
      <c r="S21" s="52"/>
      <c r="T21" s="52"/>
      <c r="U21" s="52"/>
      <c r="V21" s="52"/>
      <c r="W21" s="52"/>
      <c r="X21" s="53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48" customFormat="1" ht="19.5" customHeight="1">
      <c r="A22" s="39" t="s">
        <v>47</v>
      </c>
      <c r="B22" s="41" t="s">
        <v>48</v>
      </c>
      <c r="C22" s="41" t="s">
        <v>21</v>
      </c>
      <c r="D22" s="42">
        <f>H22</f>
        <v>0</v>
      </c>
      <c r="E22" s="54"/>
      <c r="F22" s="54"/>
      <c r="G22" s="54"/>
      <c r="H22" s="43">
        <f t="shared" si="1"/>
        <v>0</v>
      </c>
      <c r="I22" s="43"/>
      <c r="J22" s="54">
        <f>'[1]Отчет за IV квартал '!J29</f>
        <v>0</v>
      </c>
      <c r="K22" s="52"/>
      <c r="L22" s="51"/>
      <c r="M22" s="52"/>
      <c r="N22" s="52"/>
      <c r="O22" s="51"/>
      <c r="P22" s="52"/>
      <c r="Q22" s="52"/>
      <c r="R22" s="52"/>
      <c r="S22" s="52"/>
      <c r="T22" s="52"/>
      <c r="U22" s="52"/>
      <c r="V22" s="52"/>
      <c r="W22" s="52"/>
      <c r="X22" s="53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48" customFormat="1">
      <c r="A23" s="39" t="s">
        <v>49</v>
      </c>
      <c r="B23" s="40" t="s">
        <v>50</v>
      </c>
      <c r="C23" s="41" t="s">
        <v>51</v>
      </c>
      <c r="D23" s="42">
        <f t="shared" si="0"/>
        <v>0</v>
      </c>
      <c r="E23" s="54"/>
      <c r="F23" s="54"/>
      <c r="G23" s="54"/>
      <c r="H23" s="43">
        <f t="shared" si="1"/>
        <v>0</v>
      </c>
      <c r="I23" s="43"/>
      <c r="J23" s="54"/>
      <c r="K23" s="46"/>
      <c r="L23" s="51"/>
      <c r="M23" s="52"/>
      <c r="N23" s="52"/>
      <c r="O23" s="51"/>
      <c r="P23" s="52"/>
      <c r="Q23" s="52"/>
      <c r="R23" s="52"/>
      <c r="S23" s="52"/>
      <c r="T23" s="52"/>
      <c r="U23" s="52"/>
      <c r="V23" s="52"/>
      <c r="W23" s="52"/>
      <c r="X23" s="53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48" customFormat="1">
      <c r="A24" s="39"/>
      <c r="B24" s="40" t="s">
        <v>52</v>
      </c>
      <c r="C24" s="41" t="s">
        <v>21</v>
      </c>
      <c r="D24" s="42">
        <f t="shared" si="0"/>
        <v>0</v>
      </c>
      <c r="E24" s="54"/>
      <c r="F24" s="54"/>
      <c r="G24" s="54"/>
      <c r="H24" s="43">
        <f t="shared" si="1"/>
        <v>0</v>
      </c>
      <c r="I24" s="43"/>
      <c r="J24" s="54"/>
      <c r="K24" s="46"/>
      <c r="L24" s="51"/>
      <c r="M24" s="52"/>
      <c r="N24" s="52"/>
      <c r="O24" s="51"/>
      <c r="P24" s="52"/>
      <c r="Q24" s="52"/>
      <c r="R24" s="52"/>
      <c r="S24" s="52"/>
      <c r="T24" s="52"/>
      <c r="U24" s="52"/>
      <c r="V24" s="52"/>
      <c r="W24" s="52"/>
      <c r="X24" s="53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48" customFormat="1">
      <c r="A25" s="39" t="s">
        <v>53</v>
      </c>
      <c r="B25" s="40" t="s">
        <v>54</v>
      </c>
      <c r="C25" s="41" t="s">
        <v>23</v>
      </c>
      <c r="D25" s="42">
        <f t="shared" si="0"/>
        <v>7.5463200000000006</v>
      </c>
      <c r="E25" s="43"/>
      <c r="F25" s="43"/>
      <c r="G25" s="43"/>
      <c r="H25" s="43">
        <f t="shared" si="1"/>
        <v>7.5463200000000006</v>
      </c>
      <c r="I25" s="43">
        <f>'[1]Отчёт за 9 месяцев'!I26+'[1]Отчет за IV квартал '!I32</f>
        <v>7.4263200000000005</v>
      </c>
      <c r="J25" s="54">
        <f>'[1]Отчёт за 9 месяцев'!J26+'[1]Отчет за IV квартал '!J32</f>
        <v>0.12</v>
      </c>
      <c r="K25" s="46"/>
      <c r="L25" s="51"/>
      <c r="M25" s="52"/>
      <c r="N25" s="52"/>
      <c r="O25" s="51"/>
      <c r="P25" s="52"/>
      <c r="Q25" s="52"/>
      <c r="R25" s="52"/>
      <c r="S25" s="52"/>
      <c r="T25" s="52"/>
      <c r="U25" s="52"/>
      <c r="V25" s="52"/>
      <c r="W25" s="52"/>
      <c r="X25" s="53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48" customFormat="1" ht="40.5" customHeight="1">
      <c r="A26" s="39"/>
      <c r="B26" s="41"/>
      <c r="C26" s="41" t="s">
        <v>21</v>
      </c>
      <c r="D26" s="42">
        <f t="shared" si="0"/>
        <v>983.91300000000001</v>
      </c>
      <c r="E26" s="49"/>
      <c r="F26" s="49"/>
      <c r="G26" s="49"/>
      <c r="H26" s="43">
        <f t="shared" si="1"/>
        <v>983.91300000000001</v>
      </c>
      <c r="I26" s="49">
        <f>'[1]Отчёт за 9 месяцев'!I27+'[1]Отчет за IV квартал '!I33</f>
        <v>955.66399999999999</v>
      </c>
      <c r="J26" s="54">
        <f>'[1]Отчёт за 9 месяцев'!J27+'[1]Отчет за IV квартал '!J33</f>
        <v>28.248999999999999</v>
      </c>
      <c r="K26" s="46"/>
      <c r="L26" s="51"/>
      <c r="M26" s="52"/>
      <c r="N26" s="52"/>
      <c r="O26" s="51"/>
      <c r="P26" s="52"/>
      <c r="Q26" s="52"/>
      <c r="R26" s="52"/>
      <c r="S26" s="52"/>
      <c r="T26" s="52"/>
      <c r="U26" s="52"/>
      <c r="V26" s="52"/>
      <c r="W26" s="52"/>
      <c r="X26" s="53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48" customFormat="1" ht="36" customHeight="1">
      <c r="A27" s="39" t="s">
        <v>55</v>
      </c>
      <c r="B27" s="40" t="s">
        <v>56</v>
      </c>
      <c r="C27" s="41" t="s">
        <v>23</v>
      </c>
      <c r="D27" s="42">
        <f>H27</f>
        <v>8.4115199999999994</v>
      </c>
      <c r="E27" s="69"/>
      <c r="F27" s="69"/>
      <c r="G27" s="69"/>
      <c r="H27" s="43">
        <f t="shared" si="1"/>
        <v>8.4115199999999994</v>
      </c>
      <c r="I27" s="70">
        <f>'[1]Отчёт за 9 месяцев'!I28+'[1]Отчет за IV квартал '!I34</f>
        <v>6.7793200000000002</v>
      </c>
      <c r="J27" s="51">
        <f>'[1]Отчёт за 9 месяцев'!J28+'[1]Отчет за IV квартал '!J34</f>
        <v>1.6322000000000001</v>
      </c>
      <c r="K27" s="71"/>
      <c r="L27" s="72"/>
      <c r="M27" s="52"/>
      <c r="N27" s="52"/>
      <c r="O27" s="51"/>
      <c r="P27" s="52"/>
      <c r="Q27" s="52"/>
      <c r="R27" s="52"/>
      <c r="S27" s="52"/>
      <c r="T27" s="52"/>
      <c r="U27" s="52"/>
      <c r="V27" s="52"/>
      <c r="W27" s="52"/>
      <c r="X27" s="53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48" customFormat="1">
      <c r="A28" s="39"/>
      <c r="B28" s="40" t="s">
        <v>57</v>
      </c>
      <c r="C28" s="41" t="s">
        <v>58</v>
      </c>
      <c r="D28" s="42">
        <f>H28</f>
        <v>93</v>
      </c>
      <c r="E28" s="51"/>
      <c r="F28" s="51"/>
      <c r="G28" s="51"/>
      <c r="H28" s="43">
        <f t="shared" si="1"/>
        <v>93</v>
      </c>
      <c r="I28" s="73">
        <f>'[1]Отчёт за 9 месяцев'!I29+'[1]Отчет за IV квартал '!I35</f>
        <v>76</v>
      </c>
      <c r="J28" s="51">
        <f>'[1]Отчёт за 9 месяцев'!J29+'[1]Отчет за IV квартал '!J35</f>
        <v>17</v>
      </c>
      <c r="K28" s="52"/>
      <c r="L28" s="51"/>
      <c r="M28" s="52"/>
      <c r="N28" s="52"/>
      <c r="O28" s="51"/>
      <c r="P28" s="52"/>
      <c r="Q28" s="52"/>
      <c r="R28" s="52"/>
      <c r="S28" s="52"/>
      <c r="T28" s="52"/>
      <c r="U28" s="52"/>
      <c r="V28" s="52"/>
      <c r="W28" s="52"/>
      <c r="X28" s="53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48" customFormat="1">
      <c r="A29" s="39"/>
      <c r="B29" s="40"/>
      <c r="C29" s="41" t="s">
        <v>21</v>
      </c>
      <c r="D29" s="42">
        <f>H29</f>
        <v>16435.962</v>
      </c>
      <c r="E29" s="49"/>
      <c r="F29" s="49"/>
      <c r="G29" s="49"/>
      <c r="H29" s="49">
        <f t="shared" si="1"/>
        <v>16435.962</v>
      </c>
      <c r="I29" s="49">
        <f>'[1]Отчёт за 9 месяцев'!I30+'[1]Отчет за IV квартал '!I36</f>
        <v>14197.819</v>
      </c>
      <c r="J29" s="54">
        <f>'[1]Отчёт за 9 месяцев'!J30+'[1]Отчет за IV квартал '!J36</f>
        <v>2238.143</v>
      </c>
      <c r="K29" s="46"/>
      <c r="L29" s="51"/>
      <c r="M29" s="52"/>
      <c r="N29" s="52"/>
      <c r="O29" s="51"/>
      <c r="P29" s="52"/>
      <c r="Q29" s="52"/>
      <c r="R29" s="52"/>
      <c r="S29" s="52"/>
      <c r="T29" s="52"/>
      <c r="U29" s="52"/>
      <c r="V29" s="52"/>
      <c r="W29" s="52"/>
      <c r="X29" s="53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48" customFormat="1" ht="29.25" customHeight="1">
      <c r="A30" s="39" t="s">
        <v>59</v>
      </c>
      <c r="B30" s="40" t="s">
        <v>60</v>
      </c>
      <c r="C30" s="41" t="s">
        <v>23</v>
      </c>
      <c r="D30" s="42">
        <f t="shared" si="0"/>
        <v>1.4742900000000001</v>
      </c>
      <c r="E30" s="50"/>
      <c r="F30" s="50"/>
      <c r="G30" s="50"/>
      <c r="H30" s="43">
        <f t="shared" si="1"/>
        <v>1.4742900000000001</v>
      </c>
      <c r="I30" s="50">
        <f>'[1]Отчёт за 9 месяцев'!I31+'[1]Отчет за IV квартал '!I37</f>
        <v>1.4482900000000001</v>
      </c>
      <c r="J30" s="54">
        <f>'[1]Отчёт за 9 месяцев'!J31+'[1]Отчет за IV квартал '!J37</f>
        <v>2.5999999999999999E-2</v>
      </c>
      <c r="K30" s="46"/>
      <c r="L30" s="51"/>
      <c r="M30" s="52"/>
      <c r="N30" s="52"/>
      <c r="O30" s="51"/>
      <c r="P30" s="52"/>
      <c r="Q30" s="52"/>
      <c r="R30" s="52"/>
      <c r="S30" s="52"/>
      <c r="T30" s="52"/>
      <c r="U30" s="52"/>
      <c r="V30" s="52"/>
      <c r="W30" s="52"/>
      <c r="X30" s="53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48" customFormat="1" ht="22.5" customHeight="1">
      <c r="A31" s="39"/>
      <c r="B31" s="74" t="s">
        <v>61</v>
      </c>
      <c r="C31" s="41" t="s">
        <v>62</v>
      </c>
      <c r="D31" s="42">
        <f t="shared" si="0"/>
        <v>58</v>
      </c>
      <c r="E31" s="54"/>
      <c r="F31" s="54"/>
      <c r="G31" s="54"/>
      <c r="H31" s="43">
        <f t="shared" si="1"/>
        <v>58</v>
      </c>
      <c r="I31" s="66">
        <f>'[1]Отчёт за 9 месяцев'!I32+'[1]Отчет за IV квартал '!I38</f>
        <v>57</v>
      </c>
      <c r="J31" s="54">
        <f>'[1]Отчёт за 9 месяцев'!J32+'[1]Отчет за IV квартал '!J38</f>
        <v>1</v>
      </c>
      <c r="K31" s="46"/>
      <c r="L31" s="51"/>
      <c r="M31" s="52"/>
      <c r="N31" s="52"/>
      <c r="O31" s="51"/>
      <c r="P31" s="52"/>
      <c r="Q31" s="52"/>
      <c r="R31" s="52"/>
      <c r="S31" s="52"/>
      <c r="T31" s="52"/>
      <c r="U31" s="52"/>
      <c r="V31" s="52"/>
      <c r="W31" s="52"/>
      <c r="X31" s="53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48" customFormat="1" ht="25.5" customHeight="1">
      <c r="A32" s="39"/>
      <c r="B32" s="41"/>
      <c r="C32" s="41" t="s">
        <v>21</v>
      </c>
      <c r="D32" s="42">
        <f t="shared" si="0"/>
        <v>789.25399999999991</v>
      </c>
      <c r="E32" s="49"/>
      <c r="F32" s="49"/>
      <c r="G32" s="49"/>
      <c r="H32" s="43">
        <f t="shared" si="1"/>
        <v>789.25399999999991</v>
      </c>
      <c r="I32" s="49">
        <f>'[1]Отчёт за 9 месяцев'!I33+'[1]Отчет за IV квартал '!I39</f>
        <v>712.46499999999992</v>
      </c>
      <c r="J32" s="54">
        <f>'[1]Отчёт за 9 месяцев'!J33+'[1]Отчет за IV квартал '!J39</f>
        <v>76.789000000000001</v>
      </c>
      <c r="K32" s="46"/>
      <c r="L32" s="51"/>
      <c r="M32" s="52"/>
      <c r="N32" s="52"/>
      <c r="O32" s="51"/>
      <c r="P32" s="52"/>
      <c r="Q32" s="52"/>
      <c r="R32" s="52"/>
      <c r="S32" s="52"/>
      <c r="T32" s="52"/>
      <c r="U32" s="52"/>
      <c r="V32" s="52"/>
      <c r="W32" s="52"/>
      <c r="X32" s="53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s="48" customFormat="1" ht="23.25" customHeight="1">
      <c r="A33" s="39" t="s">
        <v>63</v>
      </c>
      <c r="B33" s="40" t="s">
        <v>64</v>
      </c>
      <c r="C33" s="41" t="s">
        <v>46</v>
      </c>
      <c r="D33" s="42">
        <f t="shared" si="0"/>
        <v>943</v>
      </c>
      <c r="E33" s="66"/>
      <c r="F33" s="66"/>
      <c r="G33" s="66"/>
      <c r="H33" s="43">
        <f t="shared" si="1"/>
        <v>943</v>
      </c>
      <c r="I33" s="66">
        <f>'[1]Отчёт за 9 месяцев'!I34+'[1]Отчет за IV квартал '!I40</f>
        <v>943</v>
      </c>
      <c r="J33" s="54"/>
      <c r="K33" s="46"/>
      <c r="L33" s="51"/>
      <c r="M33" s="52"/>
      <c r="N33" s="52"/>
      <c r="O33" s="51"/>
      <c r="P33" s="52"/>
      <c r="Q33" s="52"/>
      <c r="R33" s="52"/>
      <c r="S33" s="52"/>
      <c r="T33" s="52"/>
      <c r="U33" s="52"/>
      <c r="V33" s="52"/>
      <c r="W33" s="52"/>
      <c r="X33" s="53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s="48" customFormat="1">
      <c r="A34" s="39"/>
      <c r="B34" s="40" t="s">
        <v>65</v>
      </c>
      <c r="C34" s="41" t="s">
        <v>21</v>
      </c>
      <c r="D34" s="42">
        <f t="shared" si="0"/>
        <v>418.03800000000001</v>
      </c>
      <c r="E34" s="49"/>
      <c r="F34" s="49"/>
      <c r="G34" s="49"/>
      <c r="H34" s="43">
        <f t="shared" si="1"/>
        <v>418.03800000000001</v>
      </c>
      <c r="I34" s="49">
        <f>'[1]Отчёт за 9 месяцев'!I35+'[1]Отчет за IV квартал '!I41</f>
        <v>418.03800000000001</v>
      </c>
      <c r="J34" s="54"/>
      <c r="K34" s="46"/>
      <c r="L34" s="51"/>
      <c r="M34" s="52"/>
      <c r="N34" s="52"/>
      <c r="O34" s="51"/>
      <c r="P34" s="52"/>
      <c r="Q34" s="52"/>
      <c r="R34" s="52"/>
      <c r="S34" s="52"/>
      <c r="T34" s="52"/>
      <c r="U34" s="52"/>
      <c r="V34" s="52"/>
      <c r="W34" s="52"/>
      <c r="X34" s="53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s="48" customFormat="1">
      <c r="A35" s="39" t="s">
        <v>66</v>
      </c>
      <c r="B35" s="40" t="s">
        <v>67</v>
      </c>
      <c r="C35" s="41" t="s">
        <v>46</v>
      </c>
      <c r="D35" s="42">
        <f t="shared" si="0"/>
        <v>116</v>
      </c>
      <c r="E35" s="54"/>
      <c r="F35" s="54"/>
      <c r="G35" s="54"/>
      <c r="H35" s="43">
        <f t="shared" si="1"/>
        <v>116</v>
      </c>
      <c r="I35" s="66">
        <f>'[1]Отчёт за 9 месяцев'!I36+'[1]Отчет за IV квартал '!I42</f>
        <v>116</v>
      </c>
      <c r="J35" s="54"/>
      <c r="K35" s="46"/>
      <c r="L35" s="51"/>
      <c r="M35" s="52"/>
      <c r="N35" s="52"/>
      <c r="O35" s="51"/>
      <c r="P35" s="52"/>
      <c r="Q35" s="52"/>
      <c r="R35" s="52"/>
      <c r="S35" s="52"/>
      <c r="T35" s="52"/>
      <c r="U35" s="52"/>
      <c r="V35" s="52"/>
      <c r="W35" s="52"/>
      <c r="X35" s="53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>
      <c r="A36" s="39"/>
      <c r="B36" s="40" t="s">
        <v>68</v>
      </c>
      <c r="C36" s="41" t="s">
        <v>21</v>
      </c>
      <c r="D36" s="42">
        <f t="shared" si="0"/>
        <v>120.066</v>
      </c>
      <c r="E36" s="49"/>
      <c r="F36" s="49"/>
      <c r="G36" s="49"/>
      <c r="H36" s="43">
        <f t="shared" si="1"/>
        <v>120.066</v>
      </c>
      <c r="I36" s="49">
        <f>'[1]Отчёт за 9 месяцев'!I37+'[1]Отчет за IV квартал '!I43</f>
        <v>120.066</v>
      </c>
      <c r="J36" s="54"/>
      <c r="K36" s="46"/>
      <c r="L36" s="51"/>
      <c r="M36" s="52"/>
      <c r="N36" s="52"/>
      <c r="O36" s="51"/>
      <c r="P36" s="52"/>
      <c r="Q36" s="52"/>
      <c r="R36" s="52"/>
      <c r="S36" s="52"/>
      <c r="T36" s="52"/>
      <c r="U36" s="52"/>
      <c r="V36" s="52"/>
      <c r="W36" s="52"/>
      <c r="X36" s="53"/>
      <c r="Y36" s="75"/>
      <c r="Z36" s="75"/>
      <c r="AA36" s="75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</row>
    <row r="37" spans="1:254">
      <c r="A37" s="39" t="s">
        <v>69</v>
      </c>
      <c r="B37" s="40" t="s">
        <v>70</v>
      </c>
      <c r="C37" s="41" t="s">
        <v>51</v>
      </c>
      <c r="D37" s="42">
        <f t="shared" si="0"/>
        <v>9.6820000000000003E-2</v>
      </c>
      <c r="E37" s="50"/>
      <c r="F37" s="50"/>
      <c r="G37" s="50"/>
      <c r="H37" s="43">
        <f t="shared" si="1"/>
        <v>9.6820000000000003E-2</v>
      </c>
      <c r="I37" s="50">
        <f>'[1]Отчёт за 9 месяцев'!I38+'[1]Отчет за IV квартал '!I44</f>
        <v>9.6820000000000003E-2</v>
      </c>
      <c r="J37" s="54"/>
      <c r="K37" s="46"/>
      <c r="L37" s="51"/>
      <c r="M37" s="52"/>
      <c r="N37" s="52"/>
      <c r="O37" s="51"/>
      <c r="P37" s="52"/>
      <c r="Q37" s="52"/>
      <c r="R37" s="52"/>
      <c r="S37" s="52"/>
      <c r="T37" s="52"/>
      <c r="U37" s="52"/>
      <c r="V37" s="52"/>
      <c r="W37" s="52"/>
      <c r="X37" s="53"/>
      <c r="Y37" s="75"/>
      <c r="Z37" s="75"/>
      <c r="AA37" s="75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</row>
    <row r="38" spans="1:254" s="48" customFormat="1">
      <c r="A38" s="39"/>
      <c r="B38" s="41"/>
      <c r="C38" s="41" t="s">
        <v>21</v>
      </c>
      <c r="D38" s="42">
        <f t="shared" si="0"/>
        <v>16.77</v>
      </c>
      <c r="E38" s="49"/>
      <c r="F38" s="49"/>
      <c r="G38" s="49"/>
      <c r="H38" s="43">
        <f t="shared" si="1"/>
        <v>16.77</v>
      </c>
      <c r="I38" s="49">
        <f>'[1]Отчёт за 9 месяцев'!I39+'[1]Отчет за IV квартал '!I45</f>
        <v>16.77</v>
      </c>
      <c r="J38" s="54"/>
      <c r="K38" s="46"/>
      <c r="L38" s="51"/>
      <c r="M38" s="52"/>
      <c r="N38" s="52"/>
      <c r="O38" s="51"/>
      <c r="P38" s="52"/>
      <c r="Q38" s="52"/>
      <c r="R38" s="52"/>
      <c r="S38" s="52"/>
      <c r="T38" s="52"/>
      <c r="U38" s="52"/>
      <c r="V38" s="52"/>
      <c r="W38" s="52"/>
      <c r="X38" s="53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48" customFormat="1">
      <c r="A39" s="39" t="s">
        <v>71</v>
      </c>
      <c r="B39" s="40" t="s">
        <v>72</v>
      </c>
      <c r="C39" s="41" t="s">
        <v>46</v>
      </c>
      <c r="D39" s="42">
        <f t="shared" si="0"/>
        <v>344</v>
      </c>
      <c r="E39" s="54"/>
      <c r="F39" s="54"/>
      <c r="G39" s="54"/>
      <c r="H39" s="43">
        <f t="shared" si="1"/>
        <v>344</v>
      </c>
      <c r="I39" s="66">
        <f>'[1]Отчёт за 9 месяцев'!I40+'[1]Отчет за IV квартал '!I46</f>
        <v>344</v>
      </c>
      <c r="J39" s="54"/>
      <c r="K39" s="46"/>
      <c r="L39" s="51"/>
      <c r="M39" s="52"/>
      <c r="N39" s="52"/>
      <c r="O39" s="51"/>
      <c r="P39" s="52"/>
      <c r="Q39" s="52"/>
      <c r="R39" s="52"/>
      <c r="S39" s="52"/>
      <c r="T39" s="52"/>
      <c r="U39" s="52"/>
      <c r="V39" s="52"/>
      <c r="W39" s="52"/>
      <c r="X39" s="53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s="48" customFormat="1">
      <c r="A40" s="39"/>
      <c r="B40" s="76" t="s">
        <v>73</v>
      </c>
      <c r="C40" s="41" t="s">
        <v>21</v>
      </c>
      <c r="D40" s="42">
        <f t="shared" si="0"/>
        <v>1116.6589999999999</v>
      </c>
      <c r="E40" s="49"/>
      <c r="F40" s="49"/>
      <c r="G40" s="49"/>
      <c r="H40" s="43">
        <f t="shared" si="1"/>
        <v>1116.6589999999999</v>
      </c>
      <c r="I40" s="49">
        <f>'[1]Отчёт за 9 месяцев'!I41+'[1]Отчет за IV квартал '!I47</f>
        <v>1116.6589999999999</v>
      </c>
      <c r="J40" s="54"/>
      <c r="K40" s="46"/>
      <c r="L40" s="51"/>
      <c r="M40" s="52"/>
      <c r="N40" s="52"/>
      <c r="O40" s="51"/>
      <c r="P40" s="52"/>
      <c r="Q40" s="52"/>
      <c r="R40" s="52"/>
      <c r="S40" s="52"/>
      <c r="T40" s="52"/>
      <c r="U40" s="52"/>
      <c r="V40" s="52"/>
      <c r="W40" s="52"/>
      <c r="X40" s="53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s="48" customFormat="1">
      <c r="A41" s="39" t="s">
        <v>74</v>
      </c>
      <c r="B41" s="40" t="s">
        <v>75</v>
      </c>
      <c r="C41" s="41" t="s">
        <v>46</v>
      </c>
      <c r="D41" s="42">
        <f t="shared" si="0"/>
        <v>24</v>
      </c>
      <c r="E41" s="54"/>
      <c r="F41" s="54"/>
      <c r="G41" s="54"/>
      <c r="H41" s="43">
        <f t="shared" si="1"/>
        <v>24</v>
      </c>
      <c r="I41" s="66">
        <f>'[1]Отчёт за 9 месяцев'!I42+'[1]Отчет за IV квартал '!I48</f>
        <v>24</v>
      </c>
      <c r="J41" s="54"/>
      <c r="K41" s="46"/>
      <c r="L41" s="51"/>
      <c r="M41" s="52"/>
      <c r="N41" s="52"/>
      <c r="O41" s="51"/>
      <c r="P41" s="52"/>
      <c r="Q41" s="52"/>
      <c r="R41" s="52"/>
      <c r="S41" s="52"/>
      <c r="T41" s="52"/>
      <c r="U41" s="52"/>
      <c r="V41" s="52"/>
      <c r="W41" s="52"/>
      <c r="X41" s="53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s="48" customFormat="1" ht="27" customHeight="1">
      <c r="A42" s="39"/>
      <c r="B42" s="41"/>
      <c r="C42" s="41" t="s">
        <v>21</v>
      </c>
      <c r="D42" s="42">
        <f t="shared" si="0"/>
        <v>58.109000000000002</v>
      </c>
      <c r="E42" s="54"/>
      <c r="F42" s="54"/>
      <c r="G42" s="54"/>
      <c r="H42" s="43">
        <f t="shared" si="1"/>
        <v>58.109000000000002</v>
      </c>
      <c r="I42" s="49">
        <f>'[1]Отчёт за 9 месяцев'!I43+'[1]Отчет за IV квартал '!I49</f>
        <v>58.109000000000002</v>
      </c>
      <c r="J42" s="54"/>
      <c r="K42" s="46"/>
      <c r="L42" s="51"/>
      <c r="M42" s="52"/>
      <c r="N42" s="52"/>
      <c r="O42" s="51"/>
      <c r="P42" s="52"/>
      <c r="Q42" s="52"/>
      <c r="R42" s="52"/>
      <c r="S42" s="52"/>
      <c r="T42" s="52"/>
      <c r="U42" s="52"/>
      <c r="V42" s="52"/>
      <c r="W42" s="52"/>
      <c r="X42" s="53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254" s="48" customFormat="1">
      <c r="A43" s="39" t="s">
        <v>76</v>
      </c>
      <c r="B43" s="40" t="s">
        <v>77</v>
      </c>
      <c r="C43" s="41" t="s">
        <v>46</v>
      </c>
      <c r="D43" s="42">
        <f t="shared" si="0"/>
        <v>246</v>
      </c>
      <c r="E43" s="54"/>
      <c r="F43" s="54"/>
      <c r="G43" s="54"/>
      <c r="H43" s="43">
        <f t="shared" si="1"/>
        <v>246</v>
      </c>
      <c r="I43" s="66">
        <f>'[1]Отчёт за 9 месяцев'!I44+'[1]Отчет за IV квартал '!I50</f>
        <v>246</v>
      </c>
      <c r="J43" s="54"/>
      <c r="K43" s="46"/>
      <c r="L43" s="51"/>
      <c r="M43" s="52"/>
      <c r="N43" s="52"/>
      <c r="O43" s="51"/>
      <c r="P43" s="52"/>
      <c r="Q43" s="52"/>
      <c r="R43" s="52"/>
      <c r="S43" s="52"/>
      <c r="T43" s="52"/>
      <c r="U43" s="52"/>
      <c r="V43" s="52"/>
      <c r="W43" s="52"/>
      <c r="X43" s="53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48" customFormat="1">
      <c r="A44" s="39"/>
      <c r="B44" s="40" t="s">
        <v>78</v>
      </c>
      <c r="C44" s="41" t="s">
        <v>21</v>
      </c>
      <c r="D44" s="42">
        <f>E44+H44</f>
        <v>514.37399999999991</v>
      </c>
      <c r="E44" s="45"/>
      <c r="F44" s="45"/>
      <c r="G44" s="45"/>
      <c r="H44" s="43">
        <f t="shared" si="1"/>
        <v>514.37399999999991</v>
      </c>
      <c r="I44" s="45">
        <f>'[1]Отчёт за 9 месяцев'!I45+'[1]Отчет за IV квартал '!I51</f>
        <v>514.37399999999991</v>
      </c>
      <c r="J44" s="54"/>
      <c r="K44" s="46"/>
      <c r="L44" s="51"/>
      <c r="M44" s="52"/>
      <c r="N44" s="52"/>
      <c r="O44" s="51"/>
      <c r="P44" s="52"/>
      <c r="Q44" s="52"/>
      <c r="R44" s="52"/>
      <c r="S44" s="52"/>
      <c r="T44" s="52"/>
      <c r="U44" s="52"/>
      <c r="V44" s="52"/>
      <c r="W44" s="52"/>
      <c r="X44" s="53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254" s="48" customFormat="1">
      <c r="A45" s="39" t="s">
        <v>79</v>
      </c>
      <c r="B45" s="40" t="s">
        <v>80</v>
      </c>
      <c r="C45" s="41" t="s">
        <v>23</v>
      </c>
      <c r="D45" s="42">
        <f t="shared" si="0"/>
        <v>0.18578899999999998</v>
      </c>
      <c r="E45" s="50"/>
      <c r="F45" s="50"/>
      <c r="G45" s="50"/>
      <c r="H45" s="43">
        <f t="shared" si="1"/>
        <v>0.18578899999999998</v>
      </c>
      <c r="I45" s="50">
        <f>'[1]Отчёт за 9 месяцев'!I46+'[1]Отчет за IV квартал '!I52</f>
        <v>0.18578899999999998</v>
      </c>
      <c r="J45" s="54"/>
      <c r="K45" s="46"/>
      <c r="L45" s="51"/>
      <c r="M45" s="52"/>
      <c r="N45" s="52"/>
      <c r="O45" s="51"/>
      <c r="P45" s="52"/>
      <c r="Q45" s="52"/>
      <c r="R45" s="52"/>
      <c r="S45" s="52"/>
      <c r="T45" s="52"/>
      <c r="U45" s="52"/>
      <c r="V45" s="52"/>
      <c r="W45" s="52"/>
      <c r="X45" s="53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254" s="48" customFormat="1">
      <c r="A46" s="39"/>
      <c r="B46" s="40" t="s">
        <v>81</v>
      </c>
      <c r="C46" s="41" t="s">
        <v>82</v>
      </c>
      <c r="D46" s="42">
        <f t="shared" si="0"/>
        <v>52.800999999999995</v>
      </c>
      <c r="E46" s="45"/>
      <c r="F46" s="45"/>
      <c r="G46" s="45"/>
      <c r="H46" s="43">
        <f t="shared" si="1"/>
        <v>52.800999999999995</v>
      </c>
      <c r="I46" s="45">
        <f>'[1]Отчёт за 9 месяцев'!I47+'[1]Отчет за IV квартал '!I53</f>
        <v>52.800999999999995</v>
      </c>
      <c r="J46" s="54"/>
      <c r="K46" s="46"/>
      <c r="L46" s="51"/>
      <c r="M46" s="52"/>
      <c r="N46" s="52"/>
      <c r="O46" s="51"/>
      <c r="P46" s="52"/>
      <c r="Q46" s="52"/>
      <c r="R46" s="52"/>
      <c r="S46" s="52"/>
      <c r="T46" s="52"/>
      <c r="U46" s="52"/>
      <c r="V46" s="52"/>
      <c r="W46" s="52"/>
      <c r="X46" s="53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</row>
    <row r="47" spans="1:254" s="48" customFormat="1">
      <c r="A47" s="39" t="s">
        <v>83</v>
      </c>
      <c r="B47" s="40" t="s">
        <v>84</v>
      </c>
      <c r="C47" s="41" t="s">
        <v>23</v>
      </c>
      <c r="D47" s="42">
        <f t="shared" si="0"/>
        <v>0.34083249999999998</v>
      </c>
      <c r="E47" s="44"/>
      <c r="F47" s="44"/>
      <c r="G47" s="44"/>
      <c r="H47" s="43">
        <f t="shared" si="1"/>
        <v>0.34083249999999998</v>
      </c>
      <c r="I47" s="44">
        <f>'[1]Отчёт за 9 месяцев'!I48+'[1]Отчет за IV квартал '!I54</f>
        <v>0.34083249999999998</v>
      </c>
      <c r="J47" s="54"/>
      <c r="K47" s="46"/>
      <c r="L47" s="51"/>
      <c r="M47" s="52"/>
      <c r="N47" s="52"/>
      <c r="O47" s="51"/>
      <c r="P47" s="52"/>
      <c r="Q47" s="52"/>
      <c r="R47" s="52"/>
      <c r="S47" s="52"/>
      <c r="T47" s="52"/>
      <c r="U47" s="52"/>
      <c r="V47" s="52"/>
      <c r="W47" s="52"/>
      <c r="X47" s="53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</row>
    <row r="48" spans="1:254" s="48" customFormat="1">
      <c r="A48" s="39"/>
      <c r="B48" s="40" t="s">
        <v>85</v>
      </c>
      <c r="C48" s="41" t="s">
        <v>21</v>
      </c>
      <c r="D48" s="42">
        <f t="shared" si="0"/>
        <v>342.17899999999997</v>
      </c>
      <c r="E48" s="49"/>
      <c r="F48" s="49"/>
      <c r="G48" s="49"/>
      <c r="H48" s="43">
        <f t="shared" si="1"/>
        <v>342.17899999999997</v>
      </c>
      <c r="I48" s="49">
        <f>'[1]Отчёт за 9 месяцев'!I49+'[1]Отчет за IV квартал '!I55</f>
        <v>342.17899999999997</v>
      </c>
      <c r="J48" s="54"/>
      <c r="K48" s="46"/>
      <c r="L48" s="51"/>
      <c r="M48" s="52"/>
      <c r="N48" s="52"/>
      <c r="O48" s="51"/>
      <c r="P48" s="52"/>
      <c r="Q48" s="52"/>
      <c r="R48" s="52"/>
      <c r="S48" s="52"/>
      <c r="T48" s="52"/>
      <c r="U48" s="52"/>
      <c r="V48" s="52"/>
      <c r="W48" s="52"/>
      <c r="X48" s="53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48" customFormat="1">
      <c r="A49" s="39" t="s">
        <v>86</v>
      </c>
      <c r="B49" s="76" t="s">
        <v>87</v>
      </c>
      <c r="C49" s="41" t="s">
        <v>46</v>
      </c>
      <c r="D49" s="42">
        <f t="shared" si="0"/>
        <v>0</v>
      </c>
      <c r="E49" s="54"/>
      <c r="F49" s="54"/>
      <c r="G49" s="54"/>
      <c r="H49" s="43">
        <f t="shared" si="1"/>
        <v>0</v>
      </c>
      <c r="I49" s="54"/>
      <c r="J49" s="54"/>
      <c r="K49" s="52"/>
      <c r="L49" s="51"/>
      <c r="M49" s="52"/>
      <c r="N49" s="52"/>
      <c r="O49" s="51"/>
      <c r="P49" s="52"/>
      <c r="Q49" s="52"/>
      <c r="R49" s="52"/>
      <c r="S49" s="52"/>
      <c r="T49" s="52"/>
      <c r="U49" s="52"/>
      <c r="V49" s="52"/>
      <c r="W49" s="52"/>
      <c r="X49" s="53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s="48" customFormat="1">
      <c r="A50" s="39"/>
      <c r="B50" s="76" t="s">
        <v>88</v>
      </c>
      <c r="C50" s="41" t="s">
        <v>21</v>
      </c>
      <c r="D50" s="42">
        <f t="shared" si="0"/>
        <v>0</v>
      </c>
      <c r="E50" s="54"/>
      <c r="F50" s="54"/>
      <c r="G50" s="54"/>
      <c r="H50" s="43">
        <f t="shared" si="1"/>
        <v>0</v>
      </c>
      <c r="I50" s="54"/>
      <c r="J50" s="54"/>
      <c r="K50" s="52"/>
      <c r="L50" s="51"/>
      <c r="M50" s="52"/>
      <c r="N50" s="52"/>
      <c r="O50" s="51"/>
      <c r="P50" s="52"/>
      <c r="Q50" s="52"/>
      <c r="R50" s="52"/>
      <c r="S50" s="52"/>
      <c r="T50" s="52"/>
      <c r="U50" s="52"/>
      <c r="V50" s="52"/>
      <c r="W50" s="52"/>
      <c r="X50" s="53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s="48" customFormat="1">
      <c r="A51" s="39" t="s">
        <v>89</v>
      </c>
      <c r="B51" s="40" t="s">
        <v>90</v>
      </c>
      <c r="C51" s="41" t="s">
        <v>23</v>
      </c>
      <c r="D51" s="42">
        <f t="shared" si="0"/>
        <v>0</v>
      </c>
      <c r="E51" s="54"/>
      <c r="F51" s="54"/>
      <c r="G51" s="54"/>
      <c r="H51" s="43">
        <f t="shared" si="1"/>
        <v>0</v>
      </c>
      <c r="I51" s="54"/>
      <c r="J51" s="54"/>
      <c r="K51" s="46"/>
      <c r="L51" s="51"/>
      <c r="M51" s="52"/>
      <c r="N51" s="52"/>
      <c r="O51" s="51"/>
      <c r="P51" s="52"/>
      <c r="Q51" s="52"/>
      <c r="R51" s="52"/>
      <c r="S51" s="52"/>
      <c r="T51" s="52"/>
      <c r="U51" s="52"/>
      <c r="V51" s="52"/>
      <c r="W51" s="52"/>
      <c r="X51" s="53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</row>
    <row r="52" spans="1:254" s="48" customFormat="1">
      <c r="A52" s="39"/>
      <c r="B52" s="41"/>
      <c r="C52" s="41" t="s">
        <v>21</v>
      </c>
      <c r="D52" s="42">
        <f t="shared" si="0"/>
        <v>0</v>
      </c>
      <c r="E52" s="54"/>
      <c r="F52" s="54"/>
      <c r="G52" s="54"/>
      <c r="H52" s="43">
        <f t="shared" si="1"/>
        <v>0</v>
      </c>
      <c r="I52" s="54"/>
      <c r="J52" s="54"/>
      <c r="K52" s="46"/>
      <c r="L52" s="51"/>
      <c r="M52" s="52"/>
      <c r="N52" s="52"/>
      <c r="O52" s="51"/>
      <c r="P52" s="52"/>
      <c r="Q52" s="52"/>
      <c r="R52" s="52"/>
      <c r="S52" s="52"/>
      <c r="T52" s="52"/>
      <c r="U52" s="52"/>
      <c r="V52" s="52"/>
      <c r="W52" s="52"/>
      <c r="X52" s="53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</row>
    <row r="53" spans="1:254" s="48" customFormat="1">
      <c r="A53" s="39" t="s">
        <v>91</v>
      </c>
      <c r="B53" s="40" t="s">
        <v>92</v>
      </c>
      <c r="C53" s="41" t="s">
        <v>46</v>
      </c>
      <c r="D53" s="42">
        <f t="shared" si="0"/>
        <v>0</v>
      </c>
      <c r="E53" s="54"/>
      <c r="F53" s="54"/>
      <c r="G53" s="54"/>
      <c r="H53" s="43">
        <f t="shared" si="1"/>
        <v>0</v>
      </c>
      <c r="I53" s="54"/>
      <c r="J53" s="49">
        <f>'[1]Отчет за IV квартал '!J60</f>
        <v>0</v>
      </c>
      <c r="K53" s="46"/>
      <c r="L53" s="51"/>
      <c r="M53" s="52"/>
      <c r="N53" s="52"/>
      <c r="O53" s="51"/>
      <c r="P53" s="52"/>
      <c r="Q53" s="52"/>
      <c r="R53" s="52"/>
      <c r="S53" s="52"/>
      <c r="T53" s="52"/>
      <c r="U53" s="52"/>
      <c r="V53" s="52"/>
      <c r="W53" s="52"/>
      <c r="X53" s="53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</row>
    <row r="54" spans="1:254" s="48" customFormat="1">
      <c r="A54" s="39"/>
      <c r="B54" s="41"/>
      <c r="C54" s="41" t="s">
        <v>21</v>
      </c>
      <c r="D54" s="42">
        <f t="shared" si="0"/>
        <v>0</v>
      </c>
      <c r="E54" s="54"/>
      <c r="F54" s="54"/>
      <c r="G54" s="54"/>
      <c r="H54" s="43">
        <f t="shared" si="1"/>
        <v>0</v>
      </c>
      <c r="I54" s="52"/>
      <c r="J54" s="49">
        <f>'[1]Отчет за IV квартал '!J61</f>
        <v>0</v>
      </c>
      <c r="K54" s="46"/>
      <c r="L54" s="51"/>
      <c r="M54" s="52"/>
      <c r="N54" s="52"/>
      <c r="O54" s="51"/>
      <c r="P54" s="52"/>
      <c r="Q54" s="52"/>
      <c r="R54" s="52"/>
      <c r="S54" s="52"/>
      <c r="T54" s="52"/>
      <c r="U54" s="52"/>
      <c r="V54" s="52"/>
      <c r="W54" s="52"/>
      <c r="X54" s="53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</row>
    <row r="55" spans="1:254" s="37" customFormat="1">
      <c r="A55" s="55" t="s">
        <v>93</v>
      </c>
      <c r="B55" s="77" t="s">
        <v>94</v>
      </c>
      <c r="C55" s="56" t="s">
        <v>21</v>
      </c>
      <c r="D55" s="78">
        <f t="shared" ref="D55:D79" si="3">H55</f>
        <v>9659.5420000000013</v>
      </c>
      <c r="E55" s="78"/>
      <c r="F55" s="78"/>
      <c r="G55" s="78"/>
      <c r="H55" s="78">
        <f t="shared" si="1"/>
        <v>9659.5420000000013</v>
      </c>
      <c r="I55" s="78">
        <f>I57+I67+I69</f>
        <v>9659.5420000000013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3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48" customFormat="1">
      <c r="A56" s="39" t="s">
        <v>95</v>
      </c>
      <c r="B56" s="40" t="s">
        <v>96</v>
      </c>
      <c r="C56" s="41" t="s">
        <v>51</v>
      </c>
      <c r="D56" s="49">
        <f t="shared" si="3"/>
        <v>4.0341000000000005</v>
      </c>
      <c r="E56" s="79"/>
      <c r="F56" s="79"/>
      <c r="G56" s="79"/>
      <c r="H56" s="79">
        <f t="shared" si="1"/>
        <v>4.0341000000000005</v>
      </c>
      <c r="I56" s="79">
        <f>I58+I60+I62+I64</f>
        <v>4.0341000000000005</v>
      </c>
      <c r="J56" s="52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7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</row>
    <row r="57" spans="1:254" ht="26.25" customHeight="1">
      <c r="A57" s="39"/>
      <c r="B57" s="40" t="s">
        <v>97</v>
      </c>
      <c r="C57" s="41" t="s">
        <v>21</v>
      </c>
      <c r="D57" s="49">
        <f t="shared" si="3"/>
        <v>5268.3990000000003</v>
      </c>
      <c r="E57" s="49"/>
      <c r="F57" s="49"/>
      <c r="G57" s="49"/>
      <c r="H57" s="79">
        <f>I57+J57</f>
        <v>5268.3990000000003</v>
      </c>
      <c r="I57" s="49">
        <f>I59+I61+I63+I65</f>
        <v>5268.3990000000003</v>
      </c>
      <c r="J57" s="52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7"/>
      <c r="Y57" s="75"/>
      <c r="Z57" s="75"/>
      <c r="AA57" s="75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</row>
    <row r="58" spans="1:254">
      <c r="A58" s="39" t="s">
        <v>98</v>
      </c>
      <c r="B58" s="41" t="s">
        <v>99</v>
      </c>
      <c r="C58" s="41" t="s">
        <v>100</v>
      </c>
      <c r="D58" s="49">
        <f t="shared" si="3"/>
        <v>0.64549999999999996</v>
      </c>
      <c r="E58" s="79"/>
      <c r="F58" s="79"/>
      <c r="G58" s="79"/>
      <c r="H58" s="79">
        <f t="shared" si="1"/>
        <v>0.64549999999999996</v>
      </c>
      <c r="I58" s="79">
        <f>'[1]Отчёт за 9 месяцев'!I59+'[1]Отчет за IV квартал '!I65</f>
        <v>0.64549999999999996</v>
      </c>
      <c r="J58" s="52"/>
      <c r="K58" s="46"/>
      <c r="L58" s="51"/>
      <c r="M58" s="52"/>
      <c r="N58" s="52"/>
      <c r="O58" s="51"/>
      <c r="P58" s="52"/>
      <c r="Q58" s="52"/>
      <c r="R58" s="52"/>
      <c r="S58" s="52"/>
      <c r="T58" s="52"/>
      <c r="U58" s="52"/>
      <c r="V58" s="52"/>
      <c r="W58" s="52"/>
      <c r="X58" s="53"/>
      <c r="Y58" s="75"/>
      <c r="Z58" s="75"/>
      <c r="AA58" s="75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</row>
    <row r="59" spans="1:254">
      <c r="A59" s="39"/>
      <c r="B59" s="41"/>
      <c r="C59" s="41" t="s">
        <v>21</v>
      </c>
      <c r="D59" s="49">
        <f t="shared" si="3"/>
        <v>647.07799999999997</v>
      </c>
      <c r="E59" s="49"/>
      <c r="F59" s="49"/>
      <c r="G59" s="49"/>
      <c r="H59" s="79">
        <f t="shared" si="1"/>
        <v>647.07799999999997</v>
      </c>
      <c r="I59" s="49">
        <f>'[1]Отчёт за 9 месяцев'!I60+'[1]Отчет за IV квартал '!I66</f>
        <v>647.07799999999997</v>
      </c>
      <c r="J59" s="52"/>
      <c r="K59" s="46"/>
      <c r="L59" s="51"/>
      <c r="M59" s="52"/>
      <c r="N59" s="52"/>
      <c r="O59" s="51"/>
      <c r="P59" s="52"/>
      <c r="Q59" s="52"/>
      <c r="R59" s="52"/>
      <c r="S59" s="52"/>
      <c r="T59" s="52"/>
      <c r="U59" s="52"/>
      <c r="V59" s="52"/>
      <c r="W59" s="52"/>
      <c r="X59" s="53"/>
      <c r="Y59" s="75"/>
      <c r="Z59" s="75"/>
      <c r="AA59" s="75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</row>
    <row r="60" spans="1:254">
      <c r="A60" s="39" t="s">
        <v>101</v>
      </c>
      <c r="B60" s="41" t="s">
        <v>102</v>
      </c>
      <c r="C60" s="41" t="s">
        <v>51</v>
      </c>
      <c r="D60" s="49">
        <f t="shared" si="3"/>
        <v>0.58699999999999997</v>
      </c>
      <c r="E60" s="79"/>
      <c r="F60" s="79"/>
      <c r="G60" s="79"/>
      <c r="H60" s="79">
        <f t="shared" si="1"/>
        <v>0.58699999999999997</v>
      </c>
      <c r="I60" s="79">
        <f>'[1]Отчёт за 9 месяцев'!I61+'[1]Отчет за IV квартал '!I67</f>
        <v>0.58699999999999997</v>
      </c>
      <c r="J60" s="52"/>
      <c r="K60" s="46"/>
      <c r="L60" s="51"/>
      <c r="M60" s="52"/>
      <c r="N60" s="52"/>
      <c r="O60" s="51"/>
      <c r="P60" s="52"/>
      <c r="Q60" s="52"/>
      <c r="R60" s="52"/>
      <c r="S60" s="52"/>
      <c r="T60" s="52"/>
      <c r="U60" s="52"/>
      <c r="V60" s="52"/>
      <c r="W60" s="52"/>
      <c r="X60" s="53"/>
      <c r="Y60" s="75"/>
      <c r="Z60" s="75"/>
      <c r="AA60" s="75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</row>
    <row r="61" spans="1:254">
      <c r="A61" s="39"/>
      <c r="B61" s="41"/>
      <c r="C61" s="41" t="s">
        <v>21</v>
      </c>
      <c r="D61" s="49">
        <f t="shared" si="3"/>
        <v>361.846</v>
      </c>
      <c r="E61" s="49"/>
      <c r="F61" s="49"/>
      <c r="G61" s="49"/>
      <c r="H61" s="79">
        <f t="shared" si="1"/>
        <v>361.846</v>
      </c>
      <c r="I61" s="49">
        <f>'[1]Отчёт за 9 месяцев'!I62+'[1]Отчет за IV квартал '!I68</f>
        <v>361.846</v>
      </c>
      <c r="J61" s="52"/>
      <c r="K61" s="46"/>
      <c r="L61" s="51"/>
      <c r="M61" s="52"/>
      <c r="N61" s="52"/>
      <c r="O61" s="51"/>
      <c r="P61" s="52"/>
      <c r="Q61" s="52"/>
      <c r="R61" s="52"/>
      <c r="S61" s="52"/>
      <c r="T61" s="52"/>
      <c r="U61" s="52"/>
      <c r="V61" s="52"/>
      <c r="W61" s="52"/>
      <c r="X61" s="53"/>
      <c r="Y61" s="75"/>
      <c r="Z61" s="75"/>
      <c r="AA61" s="75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</row>
    <row r="62" spans="1:254">
      <c r="A62" s="39" t="s">
        <v>103</v>
      </c>
      <c r="B62" s="41" t="s">
        <v>104</v>
      </c>
      <c r="C62" s="41" t="s">
        <v>51</v>
      </c>
      <c r="D62" s="49">
        <f t="shared" si="3"/>
        <v>2.1405000000000003</v>
      </c>
      <c r="E62" s="49"/>
      <c r="F62" s="49"/>
      <c r="G62" s="49"/>
      <c r="H62" s="79">
        <f t="shared" si="1"/>
        <v>2.1405000000000003</v>
      </c>
      <c r="I62" s="79">
        <f>'[1]Отчёт за 9 месяцев'!I63+'[1]Отчет за IV квартал '!I69</f>
        <v>2.1405000000000003</v>
      </c>
      <c r="J62" s="52"/>
      <c r="K62" s="46"/>
      <c r="L62" s="51"/>
      <c r="M62" s="52"/>
      <c r="N62" s="52"/>
      <c r="O62" s="51"/>
      <c r="P62" s="52"/>
      <c r="Q62" s="52"/>
      <c r="R62" s="52"/>
      <c r="S62" s="52"/>
      <c r="T62" s="52"/>
      <c r="U62" s="52"/>
      <c r="V62" s="52"/>
      <c r="W62" s="52"/>
      <c r="X62" s="53"/>
      <c r="Y62" s="75"/>
      <c r="Z62" s="75"/>
      <c r="AA62" s="75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</row>
    <row r="63" spans="1:254">
      <c r="A63" s="39"/>
      <c r="B63" s="41"/>
      <c r="C63" s="41" t="s">
        <v>21</v>
      </c>
      <c r="D63" s="49">
        <f t="shared" si="3"/>
        <v>3368.0360000000001</v>
      </c>
      <c r="E63" s="49"/>
      <c r="F63" s="49"/>
      <c r="G63" s="49"/>
      <c r="H63" s="79">
        <f t="shared" si="1"/>
        <v>3368.0360000000001</v>
      </c>
      <c r="I63" s="49">
        <f>'[1]Отчёт за 9 месяцев'!I64+'[1]Отчет за IV квартал '!I70</f>
        <v>3368.0360000000001</v>
      </c>
      <c r="J63" s="52"/>
      <c r="K63" s="46"/>
      <c r="L63" s="51"/>
      <c r="M63" s="52"/>
      <c r="N63" s="52"/>
      <c r="O63" s="51"/>
      <c r="P63" s="52"/>
      <c r="Q63" s="52"/>
      <c r="R63" s="52"/>
      <c r="S63" s="52"/>
      <c r="T63" s="52"/>
      <c r="U63" s="52"/>
      <c r="V63" s="52"/>
      <c r="W63" s="52"/>
      <c r="X63" s="53"/>
      <c r="Y63" s="75"/>
      <c r="Z63" s="75"/>
      <c r="AA63" s="75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</row>
    <row r="64" spans="1:254" ht="48" customHeight="1">
      <c r="A64" s="39" t="s">
        <v>105</v>
      </c>
      <c r="B64" s="41" t="s">
        <v>106</v>
      </c>
      <c r="C64" s="41" t="s">
        <v>51</v>
      </c>
      <c r="D64" s="49">
        <f t="shared" si="3"/>
        <v>0.66110000000000002</v>
      </c>
      <c r="E64" s="79"/>
      <c r="F64" s="79"/>
      <c r="G64" s="79"/>
      <c r="H64" s="79">
        <f t="shared" si="1"/>
        <v>0.66110000000000002</v>
      </c>
      <c r="I64" s="79">
        <f>'[1]Отчёт за 9 месяцев'!I65+'[1]Отчет за IV квартал '!I71</f>
        <v>0.66110000000000002</v>
      </c>
      <c r="J64" s="52"/>
      <c r="K64" s="46"/>
      <c r="L64" s="51"/>
      <c r="M64" s="52"/>
      <c r="N64" s="52"/>
      <c r="O64" s="51"/>
      <c r="P64" s="52"/>
      <c r="Q64" s="52"/>
      <c r="R64" s="52"/>
      <c r="S64" s="52"/>
      <c r="T64" s="52"/>
      <c r="U64" s="52"/>
      <c r="V64" s="52"/>
      <c r="W64" s="52"/>
      <c r="X64" s="53"/>
      <c r="Y64" s="75"/>
      <c r="Z64" s="75"/>
      <c r="AA64" s="75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</row>
    <row r="65" spans="1:254">
      <c r="A65" s="39"/>
      <c r="B65" s="41"/>
      <c r="C65" s="41" t="s">
        <v>21</v>
      </c>
      <c r="D65" s="49">
        <f t="shared" si="3"/>
        <v>891.43900000000008</v>
      </c>
      <c r="E65" s="49"/>
      <c r="F65" s="49"/>
      <c r="G65" s="49"/>
      <c r="H65" s="79">
        <f t="shared" si="1"/>
        <v>891.43900000000008</v>
      </c>
      <c r="I65" s="49">
        <f>'[1]Отчёт за 9 месяцев'!I66+'[1]Отчет за IV квартал '!I72</f>
        <v>891.43900000000008</v>
      </c>
      <c r="J65" s="52"/>
      <c r="K65" s="46"/>
      <c r="L65" s="51"/>
      <c r="M65" s="52"/>
      <c r="N65" s="52"/>
      <c r="O65" s="51"/>
      <c r="P65" s="52"/>
      <c r="Q65" s="52"/>
      <c r="R65" s="52"/>
      <c r="S65" s="52"/>
      <c r="T65" s="52"/>
      <c r="U65" s="52"/>
      <c r="V65" s="52"/>
      <c r="W65" s="52"/>
      <c r="X65" s="53"/>
      <c r="Y65" s="75"/>
      <c r="Z65" s="75"/>
      <c r="AA65" s="75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</row>
    <row r="66" spans="1:254">
      <c r="A66" s="39" t="s">
        <v>107</v>
      </c>
      <c r="B66" s="40" t="s">
        <v>108</v>
      </c>
      <c r="C66" s="41" t="s">
        <v>46</v>
      </c>
      <c r="D66" s="49">
        <f t="shared" si="3"/>
        <v>354</v>
      </c>
      <c r="E66" s="54"/>
      <c r="F66" s="54"/>
      <c r="G66" s="54"/>
      <c r="H66" s="79">
        <f t="shared" si="1"/>
        <v>354</v>
      </c>
      <c r="I66" s="66">
        <f>'[1]Отчёт за 9 месяцев'!I67+'[1]Отчет за IV квартал '!I73</f>
        <v>354</v>
      </c>
      <c r="J66" s="52"/>
      <c r="K66" s="52"/>
      <c r="L66" s="51"/>
      <c r="M66" s="52"/>
      <c r="N66" s="52"/>
      <c r="O66" s="51"/>
      <c r="P66" s="52"/>
      <c r="Q66" s="52"/>
      <c r="R66" s="52"/>
      <c r="S66" s="52"/>
      <c r="T66" s="52"/>
      <c r="U66" s="52"/>
      <c r="V66" s="52"/>
      <c r="W66" s="52"/>
      <c r="X66" s="53"/>
      <c r="Y66" s="75"/>
      <c r="Z66" s="75"/>
      <c r="AA66" s="75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</row>
    <row r="67" spans="1:254" ht="20.25" customHeight="1">
      <c r="A67" s="39"/>
      <c r="B67" s="41"/>
      <c r="C67" s="41" t="s">
        <v>21</v>
      </c>
      <c r="D67" s="49">
        <f t="shared" si="3"/>
        <v>1071.934</v>
      </c>
      <c r="E67" s="49"/>
      <c r="F67" s="49"/>
      <c r="G67" s="49"/>
      <c r="H67" s="79">
        <f t="shared" si="1"/>
        <v>1071.934</v>
      </c>
      <c r="I67" s="49">
        <f>'[1]Отчёт за 9 месяцев'!I68+'[1]Отчет за IV квартал '!I74</f>
        <v>1071.934</v>
      </c>
      <c r="J67" s="52"/>
      <c r="K67" s="52"/>
      <c r="L67" s="51"/>
      <c r="M67" s="52"/>
      <c r="N67" s="52"/>
      <c r="O67" s="51"/>
      <c r="P67" s="52"/>
      <c r="Q67" s="52"/>
      <c r="R67" s="52"/>
      <c r="S67" s="52"/>
      <c r="T67" s="52"/>
      <c r="U67" s="52"/>
      <c r="V67" s="52"/>
      <c r="W67" s="52"/>
      <c r="X67" s="53"/>
      <c r="Y67" s="75"/>
      <c r="Z67" s="75"/>
      <c r="AA67" s="75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</row>
    <row r="68" spans="1:254" ht="27.75" customHeight="1">
      <c r="A68" s="39" t="s">
        <v>109</v>
      </c>
      <c r="B68" s="40" t="s">
        <v>110</v>
      </c>
      <c r="C68" s="41" t="s">
        <v>46</v>
      </c>
      <c r="D68" s="49">
        <f t="shared" si="3"/>
        <v>10640</v>
      </c>
      <c r="E68" s="54"/>
      <c r="F68" s="54"/>
      <c r="G68" s="54"/>
      <c r="H68" s="79">
        <f t="shared" si="1"/>
        <v>10640</v>
      </c>
      <c r="I68" s="50">
        <f>'[1]Отчёт за 9 месяцев'!I69+'[1]Отчет за IV квартал '!I75</f>
        <v>10640</v>
      </c>
      <c r="J68" s="52"/>
      <c r="K68" s="52"/>
      <c r="L68" s="51"/>
      <c r="M68" s="52"/>
      <c r="N68" s="52"/>
      <c r="O68" s="51"/>
      <c r="P68" s="52"/>
      <c r="Q68" s="52"/>
      <c r="R68" s="52"/>
      <c r="S68" s="52"/>
      <c r="T68" s="52"/>
      <c r="U68" s="52"/>
      <c r="V68" s="52"/>
      <c r="W68" s="52"/>
      <c r="X68" s="53"/>
      <c r="Y68" s="75"/>
      <c r="Z68" s="75"/>
      <c r="AA68" s="75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</row>
    <row r="69" spans="1:254" s="48" customFormat="1">
      <c r="A69" s="39"/>
      <c r="B69" s="40" t="s">
        <v>111</v>
      </c>
      <c r="C69" s="41" t="s">
        <v>21</v>
      </c>
      <c r="D69" s="49">
        <f t="shared" si="3"/>
        <v>3319.2089999999998</v>
      </c>
      <c r="E69" s="68"/>
      <c r="F69" s="68"/>
      <c r="G69" s="68"/>
      <c r="H69" s="79">
        <f t="shared" si="1"/>
        <v>3319.2089999999998</v>
      </c>
      <c r="I69" s="49">
        <f>'[1]Отчёт за 9 месяцев'!I70+'[1]Отчет за IV квартал '!I76</f>
        <v>3319.2089999999998</v>
      </c>
      <c r="J69" s="52"/>
      <c r="K69" s="52"/>
      <c r="L69" s="51"/>
      <c r="M69" s="52"/>
      <c r="N69" s="52"/>
      <c r="O69" s="51"/>
      <c r="P69" s="52"/>
      <c r="Q69" s="52"/>
      <c r="R69" s="52"/>
      <c r="S69" s="52"/>
      <c r="T69" s="52"/>
      <c r="U69" s="52"/>
      <c r="V69" s="52"/>
      <c r="W69" s="52"/>
      <c r="X69" s="53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s="37" customFormat="1">
      <c r="A70" s="80" t="s">
        <v>112</v>
      </c>
      <c r="B70" s="77" t="s">
        <v>113</v>
      </c>
      <c r="C70" s="56" t="s">
        <v>21</v>
      </c>
      <c r="D70" s="78">
        <f t="shared" si="3"/>
        <v>5929.3899999999994</v>
      </c>
      <c r="E70" s="78"/>
      <c r="F70" s="78"/>
      <c r="G70" s="78"/>
      <c r="H70" s="78">
        <f t="shared" si="1"/>
        <v>5929.3899999999994</v>
      </c>
      <c r="I70" s="78">
        <f>I72+I74+I76</f>
        <v>5929.3899999999994</v>
      </c>
      <c r="J70" s="8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3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s="48" customFormat="1">
      <c r="A71" s="82">
        <v>21</v>
      </c>
      <c r="B71" s="40" t="s">
        <v>114</v>
      </c>
      <c r="C71" s="41" t="s">
        <v>51</v>
      </c>
      <c r="D71" s="45">
        <f t="shared" si="3"/>
        <v>5.2099999999999991</v>
      </c>
      <c r="E71" s="45"/>
      <c r="F71" s="45"/>
      <c r="G71" s="45"/>
      <c r="H71" s="45">
        <f>I71+J71</f>
        <v>5.2099999999999991</v>
      </c>
      <c r="I71" s="45">
        <f>'[1]Отчёт за 9 месяцев'!I72+'[1]Отчет за IV квартал '!I78</f>
        <v>5.2099999999999991</v>
      </c>
      <c r="J71" s="83"/>
      <c r="K71" s="46"/>
      <c r="L71" s="84"/>
      <c r="M71" s="52"/>
      <c r="N71" s="52"/>
      <c r="O71" s="41"/>
      <c r="P71" s="52"/>
      <c r="Q71" s="52"/>
      <c r="R71" s="52"/>
      <c r="S71" s="52"/>
      <c r="T71" s="52"/>
      <c r="U71" s="52"/>
      <c r="V71" s="52"/>
      <c r="W71" s="52"/>
      <c r="X71" s="53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</row>
    <row r="72" spans="1:254" s="48" customFormat="1">
      <c r="A72" s="85"/>
      <c r="B72" s="40" t="s">
        <v>115</v>
      </c>
      <c r="C72" s="41" t="s">
        <v>21</v>
      </c>
      <c r="D72" s="45">
        <f t="shared" si="3"/>
        <v>857.06999999999994</v>
      </c>
      <c r="E72" s="45"/>
      <c r="F72" s="45"/>
      <c r="G72" s="45"/>
      <c r="H72" s="45">
        <f t="shared" ref="H72:H77" si="4">I72+J72</f>
        <v>857.06999999999994</v>
      </c>
      <c r="I72" s="49">
        <f>'[1]Отчёт за 9 месяцев'!I73+'[1]Отчет за IV квартал '!I79</f>
        <v>857.06999999999994</v>
      </c>
      <c r="J72" s="83"/>
      <c r="K72" s="46"/>
      <c r="L72" s="84"/>
      <c r="M72" s="52"/>
      <c r="N72" s="52"/>
      <c r="O72" s="41"/>
      <c r="P72" s="52"/>
      <c r="Q72" s="52"/>
      <c r="R72" s="52"/>
      <c r="S72" s="52"/>
      <c r="T72" s="52"/>
      <c r="U72" s="52"/>
      <c r="V72" s="52"/>
      <c r="W72" s="52"/>
      <c r="X72" s="53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pans="1:254">
      <c r="A73" s="82">
        <v>22</v>
      </c>
      <c r="B73" s="86" t="s">
        <v>116</v>
      </c>
      <c r="C73" s="41" t="s">
        <v>46</v>
      </c>
      <c r="D73" s="45">
        <f t="shared" si="3"/>
        <v>4160</v>
      </c>
      <c r="E73" s="54"/>
      <c r="F73" s="54"/>
      <c r="G73" s="54"/>
      <c r="H73" s="45">
        <f t="shared" si="4"/>
        <v>4160</v>
      </c>
      <c r="I73" s="66">
        <f>'[1]Отчёт за 9 месяцев'!I74+'[1]Отчет за IV квартал '!I80</f>
        <v>4160</v>
      </c>
      <c r="J73" s="52"/>
      <c r="K73" s="52"/>
      <c r="L73" s="46"/>
      <c r="M73" s="84"/>
      <c r="N73" s="52"/>
      <c r="O73" s="52"/>
      <c r="P73" s="45"/>
      <c r="Q73" s="52"/>
      <c r="R73" s="52"/>
      <c r="S73" s="52"/>
      <c r="T73" s="52"/>
      <c r="U73" s="52"/>
      <c r="V73" s="52"/>
      <c r="W73" s="52"/>
      <c r="X73" s="53"/>
      <c r="Y73" s="75"/>
      <c r="Z73" s="75"/>
      <c r="AA73" s="75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</row>
    <row r="74" spans="1:254" ht="23.25" customHeight="1">
      <c r="A74" s="85"/>
      <c r="B74" s="86" t="s">
        <v>117</v>
      </c>
      <c r="C74" s="41" t="s">
        <v>21</v>
      </c>
      <c r="D74" s="45">
        <f t="shared" si="3"/>
        <v>2025.5529999999999</v>
      </c>
      <c r="E74" s="49"/>
      <c r="F74" s="49"/>
      <c r="G74" s="49"/>
      <c r="H74" s="45">
        <f t="shared" si="4"/>
        <v>2025.5529999999999</v>
      </c>
      <c r="I74" s="49">
        <f>'[1]Отчёт за 9 месяцев'!I75+'[1]Отчет за IV квартал '!I81</f>
        <v>2025.5529999999999</v>
      </c>
      <c r="J74" s="52"/>
      <c r="K74" s="52"/>
      <c r="L74" s="46"/>
      <c r="M74" s="84"/>
      <c r="N74" s="52"/>
      <c r="O74" s="52"/>
      <c r="P74" s="54"/>
      <c r="Q74" s="52"/>
      <c r="R74" s="52"/>
      <c r="S74" s="52"/>
      <c r="T74" s="52"/>
      <c r="U74" s="52"/>
      <c r="V74" s="52"/>
      <c r="W74" s="52"/>
      <c r="X74" s="53"/>
      <c r="Y74" s="75"/>
      <c r="Z74" s="75"/>
      <c r="AA74" s="75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</row>
    <row r="75" spans="1:254">
      <c r="A75" s="39" t="s">
        <v>118</v>
      </c>
      <c r="B75" s="86" t="s">
        <v>119</v>
      </c>
      <c r="C75" s="41" t="s">
        <v>46</v>
      </c>
      <c r="D75" s="45">
        <f t="shared" si="3"/>
        <v>2523</v>
      </c>
      <c r="E75" s="54"/>
      <c r="F75" s="54"/>
      <c r="G75" s="54"/>
      <c r="H75" s="45">
        <f t="shared" si="4"/>
        <v>2523</v>
      </c>
      <c r="I75" s="66">
        <f>'[1]Отчёт за 9 месяцев'!I76+'[1]Отчет за IV квартал '!I82</f>
        <v>2523</v>
      </c>
      <c r="J75" s="52"/>
      <c r="K75" s="52"/>
      <c r="L75" s="87"/>
      <c r="M75" s="51"/>
      <c r="N75" s="52"/>
      <c r="O75" s="52"/>
      <c r="P75" s="54"/>
      <c r="Q75" s="52"/>
      <c r="R75" s="52"/>
      <c r="S75" s="52"/>
      <c r="T75" s="52"/>
      <c r="U75" s="52"/>
      <c r="V75" s="52"/>
      <c r="W75" s="52"/>
      <c r="X75" s="53"/>
      <c r="Y75" s="75"/>
      <c r="Z75" s="75"/>
      <c r="AA75" s="75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</row>
    <row r="76" spans="1:254">
      <c r="A76" s="39"/>
      <c r="B76" s="86"/>
      <c r="C76" s="41" t="s">
        <v>21</v>
      </c>
      <c r="D76" s="45">
        <f t="shared" si="3"/>
        <v>3046.7669999999998</v>
      </c>
      <c r="E76" s="49"/>
      <c r="F76" s="49"/>
      <c r="G76" s="49"/>
      <c r="H76" s="45">
        <f t="shared" si="4"/>
        <v>3046.7669999999998</v>
      </c>
      <c r="I76" s="49">
        <f>'[1]Отчёт за 9 месяцев'!I77+'[1]Отчет за IV квартал '!I83</f>
        <v>3046.7669999999998</v>
      </c>
      <c r="J76" s="52"/>
      <c r="K76" s="52"/>
      <c r="L76" s="46"/>
      <c r="M76" s="51"/>
      <c r="N76" s="52"/>
      <c r="O76" s="52"/>
      <c r="P76" s="54"/>
      <c r="Q76" s="52"/>
      <c r="R76" s="52"/>
      <c r="S76" s="52"/>
      <c r="T76" s="52"/>
      <c r="U76" s="52"/>
      <c r="V76" s="52"/>
      <c r="W76" s="52"/>
      <c r="X76" s="53"/>
      <c r="Y76" s="75"/>
      <c r="Z76" s="75"/>
      <c r="AA76" s="75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</row>
    <row r="77" spans="1:254" s="38" customFormat="1" ht="31.5">
      <c r="A77" s="88" t="s">
        <v>120</v>
      </c>
      <c r="B77" s="89" t="s">
        <v>121</v>
      </c>
      <c r="C77" s="90" t="s">
        <v>21</v>
      </c>
      <c r="D77" s="91">
        <f t="shared" si="3"/>
        <v>2887.4610000000002</v>
      </c>
      <c r="E77" s="91"/>
      <c r="F77" s="91"/>
      <c r="G77" s="91"/>
      <c r="H77" s="91">
        <f t="shared" si="4"/>
        <v>2887.4610000000002</v>
      </c>
      <c r="I77" s="91">
        <f>'[1]Отчёт за 9 месяцев'!I78+'[1]Отчет за IV квартал '!I84</f>
        <v>0</v>
      </c>
      <c r="J77" s="91">
        <f>'[1]Отчёт за 9 месяцев'!J78+'[1]Отчет за IV квартал '!J84</f>
        <v>2887.4610000000002</v>
      </c>
      <c r="K77" s="61"/>
      <c r="L77" s="92"/>
      <c r="M77" s="62"/>
      <c r="N77" s="61"/>
      <c r="O77" s="61"/>
      <c r="P77" s="58"/>
      <c r="Q77" s="91"/>
      <c r="R77" s="91"/>
      <c r="S77" s="91"/>
      <c r="T77" s="91"/>
      <c r="U77" s="91"/>
      <c r="V77" s="91"/>
      <c r="W77" s="91"/>
      <c r="X77" s="93"/>
      <c r="Y77" s="36"/>
      <c r="Z77" s="36"/>
      <c r="AA77" s="36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</row>
    <row r="78" spans="1:254">
      <c r="A78" s="39" t="s">
        <v>122</v>
      </c>
      <c r="B78" s="40" t="s">
        <v>123</v>
      </c>
      <c r="C78" s="41" t="s">
        <v>21</v>
      </c>
      <c r="D78" s="52">
        <f t="shared" si="3"/>
        <v>0</v>
      </c>
      <c r="E78" s="52"/>
      <c r="F78" s="51"/>
      <c r="G78" s="52"/>
      <c r="H78" s="52">
        <f>I78+J78</f>
        <v>0</v>
      </c>
      <c r="I78" s="52"/>
      <c r="J78" s="52"/>
      <c r="K78" s="52"/>
      <c r="L78" s="94"/>
      <c r="M78" s="51"/>
      <c r="N78" s="52"/>
      <c r="O78" s="52"/>
      <c r="P78" s="54"/>
      <c r="Q78" s="52"/>
      <c r="R78" s="52"/>
      <c r="S78" s="52"/>
      <c r="T78" s="52"/>
      <c r="U78" s="52"/>
      <c r="V78" s="52"/>
      <c r="W78" s="52"/>
      <c r="X78" s="53"/>
      <c r="Y78" s="75"/>
      <c r="Z78" s="75"/>
      <c r="AA78" s="75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</row>
    <row r="79" spans="1:254">
      <c r="A79" s="39" t="s">
        <v>124</v>
      </c>
      <c r="B79" s="40" t="s">
        <v>125</v>
      </c>
      <c r="C79" s="41" t="s">
        <v>21</v>
      </c>
      <c r="D79" s="52">
        <f t="shared" si="3"/>
        <v>2887.4610000000002</v>
      </c>
      <c r="E79" s="52"/>
      <c r="F79" s="51"/>
      <c r="G79" s="52"/>
      <c r="H79" s="52">
        <f>I79+J79</f>
        <v>2887.4610000000002</v>
      </c>
      <c r="I79" s="54"/>
      <c r="J79" s="54">
        <f>'[1]Отчёт за 9 месяцев'!J80+'[1]Отчет за IV квартал '!J86</f>
        <v>2887.4610000000002</v>
      </c>
      <c r="K79" s="52"/>
      <c r="L79" s="51"/>
      <c r="M79" s="52"/>
      <c r="N79" s="52"/>
      <c r="O79" s="51"/>
      <c r="P79" s="52"/>
      <c r="Q79" s="52"/>
      <c r="R79" s="52"/>
      <c r="S79" s="52"/>
      <c r="T79" s="52"/>
      <c r="U79" s="52"/>
      <c r="V79" s="52"/>
      <c r="W79" s="52"/>
      <c r="X79" s="53"/>
      <c r="Y79" s="75"/>
      <c r="Z79" s="75"/>
      <c r="AA79" s="75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</row>
    <row r="80" spans="1:254">
      <c r="A80" s="39" t="s">
        <v>126</v>
      </c>
      <c r="B80" s="40" t="s">
        <v>127</v>
      </c>
      <c r="C80" s="41" t="s">
        <v>21</v>
      </c>
      <c r="D80" s="50">
        <f>H80</f>
        <v>10918.70163</v>
      </c>
      <c r="E80" s="49"/>
      <c r="F80" s="49"/>
      <c r="G80" s="49"/>
      <c r="H80" s="49">
        <f>I80+J80</f>
        <v>10918.70163</v>
      </c>
      <c r="I80" s="50">
        <f>'[1]Отчёт за 9 месяцев'!I81+'[1]Отчет за IV квартал '!I87</f>
        <v>8200.2676900000006</v>
      </c>
      <c r="J80" s="79">
        <f>'[1]Отчёт за 9 месяцев'!J81+'[1]Отчет за IV квартал '!J87</f>
        <v>2718.4339399999999</v>
      </c>
      <c r="K80" s="95"/>
      <c r="L80" s="51"/>
      <c r="M80" s="52"/>
      <c r="N80" s="52"/>
      <c r="O80" s="51"/>
      <c r="P80" s="52"/>
      <c r="Q80" s="52"/>
      <c r="R80" s="52"/>
      <c r="S80" s="52"/>
      <c r="T80" s="52"/>
      <c r="U80" s="52"/>
      <c r="V80" s="52"/>
      <c r="W80" s="52"/>
      <c r="X80" s="53"/>
      <c r="Y80" s="75"/>
      <c r="Z80" s="75"/>
      <c r="AA80" s="75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</row>
    <row r="81" spans="1:254" s="38" customFormat="1" ht="16.5" thickBot="1">
      <c r="A81" s="96"/>
      <c r="B81" s="97" t="s">
        <v>128</v>
      </c>
      <c r="C81" s="98" t="s">
        <v>21</v>
      </c>
      <c r="D81" s="99">
        <f>H81+E81</f>
        <v>51304.895600000003</v>
      </c>
      <c r="E81" s="100"/>
      <c r="F81" s="100"/>
      <c r="G81" s="100"/>
      <c r="H81" s="101">
        <f>I81+J81</f>
        <v>51304.895600000003</v>
      </c>
      <c r="I81" s="101">
        <f>I80+I77+I70+I55+I5</f>
        <v>43105.819690000004</v>
      </c>
      <c r="J81" s="102">
        <f>J80+J77+J70+J55+J5</f>
        <v>8199.0759099999996</v>
      </c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3"/>
      <c r="Y81" s="36"/>
      <c r="Z81" s="36"/>
      <c r="AA81" s="36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</row>
    <row r="82" spans="1:254">
      <c r="A82" s="104"/>
      <c r="B82" s="105"/>
      <c r="C82" s="4"/>
      <c r="D82" s="106"/>
      <c r="E82" s="107"/>
      <c r="F82" s="4"/>
      <c r="G82" s="4"/>
      <c r="H82" s="4"/>
      <c r="I82" s="4"/>
      <c r="J82" s="4"/>
      <c r="K82" s="107"/>
      <c r="L82" s="4"/>
      <c r="M82" s="4"/>
      <c r="N82" s="4"/>
      <c r="O82" s="4"/>
      <c r="P82" s="107"/>
      <c r="Q82" s="4"/>
      <c r="R82" s="107"/>
      <c r="S82" s="107"/>
      <c r="T82" s="4"/>
      <c r="U82" s="107"/>
      <c r="V82" s="107"/>
      <c r="W82" s="107"/>
      <c r="X82" s="107"/>
    </row>
    <row r="83" spans="1:254">
      <c r="A83" s="104"/>
      <c r="B83" s="105"/>
      <c r="C83" s="4"/>
      <c r="D83" s="108"/>
      <c r="E83" s="107"/>
      <c r="F83" s="4"/>
      <c r="G83" s="4"/>
      <c r="H83" s="4"/>
      <c r="I83" s="109"/>
      <c r="J83" s="4"/>
      <c r="K83" s="107"/>
      <c r="L83" s="4"/>
      <c r="M83" s="4"/>
      <c r="N83" s="4"/>
      <c r="O83" s="4"/>
      <c r="P83" s="107"/>
      <c r="Q83" s="4"/>
      <c r="R83" s="107"/>
      <c r="S83" s="107"/>
      <c r="T83" s="4"/>
      <c r="U83" s="107"/>
      <c r="V83" s="107"/>
      <c r="W83" s="107"/>
      <c r="X83" s="107"/>
    </row>
    <row r="84" spans="1:254">
      <c r="A84" s="104"/>
      <c r="B84" s="105"/>
      <c r="C84" s="4"/>
      <c r="D84" s="107"/>
      <c r="E84" s="107"/>
      <c r="F84" s="4"/>
      <c r="G84" s="4"/>
      <c r="H84" s="4"/>
      <c r="I84" s="4"/>
      <c r="J84" s="4"/>
      <c r="K84" s="107"/>
      <c r="L84" s="4"/>
      <c r="M84" s="4"/>
      <c r="N84" s="4"/>
      <c r="O84" s="4"/>
      <c r="P84" s="107"/>
      <c r="Q84" s="4"/>
      <c r="R84" s="107"/>
      <c r="S84" s="107"/>
      <c r="T84" s="4"/>
      <c r="U84" s="107"/>
      <c r="V84" s="107"/>
      <c r="W84" s="107"/>
      <c r="X84" s="107"/>
    </row>
    <row r="85" spans="1:254">
      <c r="A85" s="104"/>
      <c r="B85" s="105"/>
      <c r="C85" s="4"/>
      <c r="D85" s="107"/>
      <c r="E85" s="107"/>
      <c r="F85" s="4"/>
      <c r="G85" s="4"/>
      <c r="H85" s="4"/>
      <c r="I85" s="4"/>
      <c r="J85" s="4"/>
      <c r="K85" s="107"/>
      <c r="L85" s="4"/>
      <c r="M85" s="4"/>
      <c r="N85" s="4"/>
      <c r="O85" s="4"/>
      <c r="P85" s="107"/>
      <c r="Q85" s="4"/>
      <c r="R85" s="107"/>
      <c r="S85" s="107"/>
      <c r="T85" s="4"/>
      <c r="U85" s="107"/>
      <c r="V85" s="107"/>
      <c r="W85" s="107"/>
      <c r="X85" s="107"/>
    </row>
    <row r="87" spans="1:254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3"/>
      <c r="V87" s="3"/>
      <c r="W87" s="3"/>
      <c r="X87" s="3"/>
    </row>
    <row r="88" spans="1:254" ht="23.25" customHeight="1" thickBot="1">
      <c r="A88" s="111" t="s">
        <v>129</v>
      </c>
      <c r="B88" s="112"/>
      <c r="C88" s="113"/>
      <c r="D88" s="114"/>
      <c r="E88" s="115"/>
      <c r="F88" s="113"/>
      <c r="G88" s="116"/>
      <c r="H88" s="116"/>
      <c r="I88" s="116"/>
      <c r="J88" s="116"/>
      <c r="K88" s="115"/>
      <c r="L88" s="113"/>
      <c r="M88" s="116"/>
      <c r="N88" s="116"/>
      <c r="O88" s="116"/>
      <c r="P88" s="114"/>
      <c r="Q88" s="113"/>
      <c r="R88" s="114"/>
      <c r="S88" s="114"/>
      <c r="T88" s="113"/>
      <c r="U88" s="114"/>
      <c r="V88" s="114"/>
      <c r="W88" s="114"/>
      <c r="X88" s="114"/>
    </row>
    <row r="89" spans="1:254" ht="23.25" customHeight="1">
      <c r="A89" s="117" t="s">
        <v>130</v>
      </c>
      <c r="B89" s="118" t="s">
        <v>131</v>
      </c>
      <c r="C89" s="119" t="s">
        <v>46</v>
      </c>
      <c r="D89" s="120"/>
      <c r="E89" s="120"/>
      <c r="F89" s="121"/>
      <c r="G89" s="121"/>
      <c r="H89" s="121"/>
      <c r="I89" s="120"/>
      <c r="J89" s="120"/>
      <c r="K89" s="120"/>
      <c r="L89" s="120"/>
      <c r="M89" s="121"/>
      <c r="N89" s="122"/>
      <c r="O89" s="122"/>
      <c r="P89" s="123"/>
      <c r="Q89" s="119"/>
      <c r="R89" s="123"/>
      <c r="S89" s="123"/>
      <c r="T89" s="119"/>
      <c r="U89" s="123"/>
      <c r="V89" s="123"/>
      <c r="W89" s="123"/>
      <c r="X89" s="124"/>
    </row>
    <row r="90" spans="1:254" ht="23.25" customHeight="1">
      <c r="A90" s="125"/>
      <c r="B90" s="40" t="s">
        <v>132</v>
      </c>
      <c r="C90" s="126" t="s">
        <v>21</v>
      </c>
      <c r="D90" s="49"/>
      <c r="E90" s="49"/>
      <c r="F90" s="49"/>
      <c r="G90" s="49"/>
      <c r="H90" s="49"/>
      <c r="I90" s="49"/>
      <c r="J90" s="49"/>
      <c r="K90" s="49"/>
      <c r="L90" s="54"/>
      <c r="M90" s="54"/>
      <c r="N90" s="51"/>
      <c r="O90" s="51"/>
      <c r="P90" s="52"/>
      <c r="Q90" s="51"/>
      <c r="R90" s="52"/>
      <c r="S90" s="52"/>
      <c r="T90" s="51"/>
      <c r="U90" s="52"/>
      <c r="V90" s="52"/>
      <c r="W90" s="52"/>
      <c r="X90" s="53"/>
    </row>
    <row r="91" spans="1:254" ht="23.25" customHeight="1">
      <c r="A91" s="125" t="s">
        <v>29</v>
      </c>
      <c r="B91" s="41" t="s">
        <v>133</v>
      </c>
      <c r="C91" s="126" t="s">
        <v>46</v>
      </c>
      <c r="D91" s="49"/>
      <c r="E91" s="49"/>
      <c r="F91" s="49"/>
      <c r="G91" s="49"/>
      <c r="H91" s="49"/>
      <c r="I91" s="49"/>
      <c r="J91" s="49"/>
      <c r="K91" s="54"/>
      <c r="L91" s="54"/>
      <c r="M91" s="54"/>
      <c r="N91" s="51"/>
      <c r="O91" s="51"/>
      <c r="P91" s="52"/>
      <c r="Q91" s="51"/>
      <c r="R91" s="52"/>
      <c r="S91" s="52"/>
      <c r="T91" s="51"/>
      <c r="U91" s="52"/>
      <c r="V91" s="52"/>
      <c r="W91" s="52"/>
      <c r="X91" s="53"/>
    </row>
    <row r="92" spans="1:254" ht="23.25" customHeight="1">
      <c r="A92" s="125"/>
      <c r="B92" s="40"/>
      <c r="C92" s="126" t="s">
        <v>21</v>
      </c>
      <c r="D92" s="49"/>
      <c r="E92" s="127"/>
      <c r="F92" s="127"/>
      <c r="G92" s="127"/>
      <c r="H92" s="49"/>
      <c r="I92" s="54"/>
      <c r="J92" s="54"/>
      <c r="K92" s="127"/>
      <c r="L92" s="127"/>
      <c r="M92" s="127"/>
      <c r="N92" s="128"/>
      <c r="O92" s="128"/>
      <c r="P92" s="129"/>
      <c r="Q92" s="128"/>
      <c r="R92" s="129"/>
      <c r="S92" s="129"/>
      <c r="T92" s="128"/>
      <c r="U92" s="129"/>
      <c r="V92" s="129"/>
      <c r="W92" s="129"/>
      <c r="X92" s="130"/>
    </row>
    <row r="93" spans="1:254" ht="23.25" customHeight="1">
      <c r="A93" s="125" t="s">
        <v>49</v>
      </c>
      <c r="B93" s="40" t="s">
        <v>134</v>
      </c>
      <c r="C93" s="126" t="s">
        <v>46</v>
      </c>
      <c r="D93" s="49"/>
      <c r="E93" s="131"/>
      <c r="F93" s="131"/>
      <c r="G93" s="131"/>
      <c r="H93" s="49"/>
      <c r="I93" s="45"/>
      <c r="J93" s="45"/>
      <c r="K93" s="127"/>
      <c r="L93" s="127"/>
      <c r="M93" s="127"/>
      <c r="N93" s="128"/>
      <c r="O93" s="128"/>
      <c r="P93" s="129"/>
      <c r="Q93" s="128"/>
      <c r="R93" s="129"/>
      <c r="S93" s="129"/>
      <c r="T93" s="128"/>
      <c r="U93" s="129"/>
      <c r="V93" s="129"/>
      <c r="W93" s="129"/>
      <c r="X93" s="130"/>
    </row>
    <row r="94" spans="1:254" ht="23.25" customHeight="1">
      <c r="A94" s="132"/>
      <c r="B94" s="133"/>
      <c r="C94" s="126" t="s">
        <v>21</v>
      </c>
      <c r="D94" s="49"/>
      <c r="E94" s="127"/>
      <c r="F94" s="127"/>
      <c r="G94" s="127"/>
      <c r="H94" s="49"/>
      <c r="I94" s="54"/>
      <c r="J94" s="54"/>
      <c r="K94" s="127"/>
      <c r="L94" s="127"/>
      <c r="M94" s="127"/>
      <c r="N94" s="128"/>
      <c r="O94" s="128"/>
      <c r="P94" s="129"/>
      <c r="Q94" s="128"/>
      <c r="R94" s="129"/>
      <c r="S94" s="129"/>
      <c r="T94" s="128"/>
      <c r="U94" s="129"/>
      <c r="V94" s="129"/>
      <c r="W94" s="129"/>
      <c r="X94" s="130"/>
    </row>
    <row r="95" spans="1:254" s="136" customFormat="1" ht="23.25" customHeight="1" thickBot="1">
      <c r="A95" s="132" t="s">
        <v>53</v>
      </c>
      <c r="B95" s="134" t="s">
        <v>135</v>
      </c>
      <c r="C95" s="126" t="s">
        <v>23</v>
      </c>
      <c r="D95" s="49"/>
      <c r="E95" s="135"/>
      <c r="F95" s="135"/>
      <c r="G95" s="135"/>
      <c r="H95" s="49"/>
      <c r="I95" s="49"/>
      <c r="J95" s="49"/>
      <c r="K95" s="127"/>
      <c r="L95" s="127"/>
      <c r="M95" s="127"/>
      <c r="N95" s="128"/>
      <c r="O95" s="128"/>
      <c r="P95" s="129"/>
      <c r="Q95" s="128"/>
      <c r="R95" s="129"/>
      <c r="S95" s="129"/>
      <c r="T95" s="128"/>
      <c r="U95" s="129"/>
      <c r="V95" s="129"/>
      <c r="W95" s="129"/>
      <c r="X95" s="130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</row>
    <row r="96" spans="1:254" s="137" customFormat="1" ht="23.25" customHeight="1">
      <c r="A96" s="125"/>
      <c r="B96" s="40" t="s">
        <v>136</v>
      </c>
      <c r="C96" s="126" t="s">
        <v>21</v>
      </c>
      <c r="D96" s="49"/>
      <c r="E96" s="135"/>
      <c r="F96" s="135"/>
      <c r="G96" s="135"/>
      <c r="H96" s="49"/>
      <c r="I96" s="49"/>
      <c r="J96" s="49"/>
      <c r="K96" s="127"/>
      <c r="L96" s="127"/>
      <c r="M96" s="127"/>
      <c r="N96" s="128"/>
      <c r="O96" s="128"/>
      <c r="P96" s="129"/>
      <c r="Q96" s="128"/>
      <c r="R96" s="129"/>
      <c r="S96" s="129"/>
      <c r="T96" s="128"/>
      <c r="U96" s="129"/>
      <c r="V96" s="129"/>
      <c r="W96" s="129"/>
      <c r="X96" s="130"/>
      <c r="Y96" s="75"/>
      <c r="Z96" s="75"/>
      <c r="AA96" s="75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</row>
    <row r="97" spans="1:254" s="137" customFormat="1" ht="23.25" customHeight="1">
      <c r="A97" s="138" t="s">
        <v>55</v>
      </c>
      <c r="B97" s="133" t="s">
        <v>137</v>
      </c>
      <c r="C97" s="126" t="s">
        <v>46</v>
      </c>
      <c r="D97" s="49"/>
      <c r="E97" s="49"/>
      <c r="F97" s="135"/>
      <c r="G97" s="135"/>
      <c r="H97" s="49"/>
      <c r="I97" s="49"/>
      <c r="J97" s="50"/>
      <c r="K97" s="127"/>
      <c r="L97" s="127"/>
      <c r="M97" s="127"/>
      <c r="N97" s="46"/>
      <c r="O97" s="129"/>
      <c r="P97" s="46"/>
      <c r="Q97" s="129"/>
      <c r="R97" s="46"/>
      <c r="S97" s="46"/>
      <c r="T97" s="129"/>
      <c r="U97" s="46"/>
      <c r="V97" s="46"/>
      <c r="W97" s="46"/>
      <c r="X97" s="47"/>
      <c r="Y97" s="75"/>
      <c r="Z97" s="75"/>
      <c r="AA97" s="75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ht="23.25" customHeight="1">
      <c r="A98" s="125"/>
      <c r="B98" s="126"/>
      <c r="C98" s="126" t="s">
        <v>21</v>
      </c>
      <c r="D98" s="49"/>
      <c r="E98" s="49"/>
      <c r="F98" s="135"/>
      <c r="G98" s="135"/>
      <c r="H98" s="49"/>
      <c r="I98" s="49"/>
      <c r="J98" s="49"/>
      <c r="K98" s="127"/>
      <c r="L98" s="127"/>
      <c r="M98" s="127"/>
      <c r="N98" s="46"/>
      <c r="O98" s="129"/>
      <c r="P98" s="46"/>
      <c r="Q98" s="129"/>
      <c r="R98" s="46"/>
      <c r="S98" s="46"/>
      <c r="T98" s="129"/>
      <c r="U98" s="46"/>
      <c r="V98" s="46"/>
      <c r="W98" s="46"/>
      <c r="X98" s="47"/>
    </row>
    <row r="99" spans="1:254" ht="23.25" customHeight="1">
      <c r="A99" s="125" t="s">
        <v>59</v>
      </c>
      <c r="B99" s="126" t="s">
        <v>138</v>
      </c>
      <c r="C99" s="126" t="s">
        <v>51</v>
      </c>
      <c r="D99" s="49"/>
      <c r="E99" s="54"/>
      <c r="F99" s="127"/>
      <c r="G99" s="127"/>
      <c r="H99" s="49"/>
      <c r="I99" s="54"/>
      <c r="J99" s="54"/>
      <c r="K99" s="127"/>
      <c r="L99" s="127"/>
      <c r="M99" s="127"/>
      <c r="N99" s="52"/>
      <c r="O99" s="128"/>
      <c r="P99" s="52"/>
      <c r="Q99" s="128"/>
      <c r="R99" s="52"/>
      <c r="S99" s="52"/>
      <c r="T99" s="128"/>
      <c r="U99" s="52"/>
      <c r="V99" s="52"/>
      <c r="W99" s="52"/>
      <c r="X99" s="53"/>
    </row>
    <row r="100" spans="1:254" ht="23.25" customHeight="1">
      <c r="A100" s="125"/>
      <c r="B100" s="126"/>
      <c r="C100" s="126" t="s">
        <v>82</v>
      </c>
      <c r="D100" s="49"/>
      <c r="E100" s="54"/>
      <c r="F100" s="127"/>
      <c r="G100" s="127"/>
      <c r="H100" s="49"/>
      <c r="I100" s="54"/>
      <c r="J100" s="54"/>
      <c r="K100" s="127"/>
      <c r="L100" s="127"/>
      <c r="M100" s="127"/>
      <c r="N100" s="52"/>
      <c r="O100" s="128"/>
      <c r="P100" s="52"/>
      <c r="Q100" s="128"/>
      <c r="R100" s="52"/>
      <c r="S100" s="52"/>
      <c r="T100" s="128"/>
      <c r="U100" s="52"/>
      <c r="V100" s="52"/>
      <c r="W100" s="52"/>
      <c r="X100" s="53"/>
    </row>
    <row r="101" spans="1:254" ht="23.25" customHeight="1">
      <c r="A101" s="125">
        <v>7</v>
      </c>
      <c r="B101" s="126" t="s">
        <v>139</v>
      </c>
      <c r="C101" s="126" t="s">
        <v>140</v>
      </c>
      <c r="D101" s="49"/>
      <c r="E101" s="54"/>
      <c r="F101" s="127"/>
      <c r="G101" s="127"/>
      <c r="H101" s="49"/>
      <c r="I101" s="54"/>
      <c r="J101" s="54"/>
      <c r="K101" s="127"/>
      <c r="L101" s="127"/>
      <c r="M101" s="127"/>
      <c r="N101" s="52"/>
      <c r="O101" s="128"/>
      <c r="P101" s="52"/>
      <c r="Q101" s="128"/>
      <c r="R101" s="52"/>
      <c r="S101" s="52"/>
      <c r="T101" s="128"/>
      <c r="U101" s="52"/>
      <c r="V101" s="52"/>
      <c r="W101" s="52"/>
      <c r="X101" s="53"/>
    </row>
    <row r="102" spans="1:254" ht="23.25" customHeight="1">
      <c r="A102" s="125"/>
      <c r="B102" s="126"/>
      <c r="C102" s="126" t="s">
        <v>21</v>
      </c>
      <c r="D102" s="49"/>
      <c r="E102" s="54"/>
      <c r="F102" s="127"/>
      <c r="G102" s="127"/>
      <c r="H102" s="49"/>
      <c r="I102" s="54"/>
      <c r="J102" s="54"/>
      <c r="K102" s="127"/>
      <c r="L102" s="127"/>
      <c r="M102" s="127"/>
      <c r="N102" s="52"/>
      <c r="O102" s="128"/>
      <c r="P102" s="52"/>
      <c r="Q102" s="128"/>
      <c r="R102" s="52"/>
      <c r="S102" s="52"/>
      <c r="T102" s="128"/>
      <c r="U102" s="52"/>
      <c r="V102" s="52"/>
      <c r="W102" s="52"/>
      <c r="X102" s="53"/>
    </row>
    <row r="103" spans="1:254" ht="23.25" customHeight="1">
      <c r="A103" s="125">
        <v>8</v>
      </c>
      <c r="B103" s="126" t="s">
        <v>141</v>
      </c>
      <c r="C103" s="126" t="s">
        <v>46</v>
      </c>
      <c r="D103" s="49"/>
      <c r="E103" s="54"/>
      <c r="F103" s="127"/>
      <c r="G103" s="127"/>
      <c r="H103" s="49"/>
      <c r="I103" s="54"/>
      <c r="J103" s="54"/>
      <c r="K103" s="127"/>
      <c r="L103" s="127"/>
      <c r="M103" s="127"/>
      <c r="N103" s="52"/>
      <c r="O103" s="128"/>
      <c r="P103" s="52"/>
      <c r="Q103" s="128"/>
      <c r="R103" s="52"/>
      <c r="S103" s="52"/>
      <c r="T103" s="128"/>
      <c r="U103" s="52"/>
      <c r="V103" s="52"/>
      <c r="W103" s="52"/>
      <c r="X103" s="53"/>
    </row>
    <row r="104" spans="1:254" ht="23.25" customHeight="1">
      <c r="A104" s="125"/>
      <c r="B104" s="126" t="s">
        <v>142</v>
      </c>
      <c r="C104" s="126" t="s">
        <v>21</v>
      </c>
      <c r="D104" s="49"/>
      <c r="E104" s="54"/>
      <c r="F104" s="127"/>
      <c r="G104" s="127"/>
      <c r="H104" s="49"/>
      <c r="I104" s="54"/>
      <c r="J104" s="54"/>
      <c r="K104" s="127"/>
      <c r="L104" s="127"/>
      <c r="M104" s="127"/>
      <c r="N104" s="52"/>
      <c r="O104" s="128"/>
      <c r="P104" s="52"/>
      <c r="Q104" s="128"/>
      <c r="R104" s="52"/>
      <c r="S104" s="52"/>
      <c r="T104" s="128"/>
      <c r="U104" s="52"/>
      <c r="V104" s="52"/>
      <c r="W104" s="52"/>
      <c r="X104" s="53"/>
    </row>
    <row r="105" spans="1:254" ht="23.25" customHeight="1">
      <c r="A105" s="125">
        <v>9</v>
      </c>
      <c r="B105" s="126" t="s">
        <v>143</v>
      </c>
      <c r="C105" s="126" t="s">
        <v>144</v>
      </c>
      <c r="D105" s="49"/>
      <c r="E105" s="54"/>
      <c r="F105" s="127"/>
      <c r="G105" s="127"/>
      <c r="H105" s="49"/>
      <c r="I105" s="54"/>
      <c r="J105" s="54"/>
      <c r="K105" s="127"/>
      <c r="L105" s="127"/>
      <c r="M105" s="127"/>
      <c r="N105" s="52"/>
      <c r="O105" s="128"/>
      <c r="P105" s="52"/>
      <c r="Q105" s="128"/>
      <c r="R105" s="52"/>
      <c r="S105" s="52"/>
      <c r="T105" s="128"/>
      <c r="U105" s="52"/>
      <c r="V105" s="52"/>
      <c r="W105" s="52"/>
      <c r="X105" s="53"/>
    </row>
    <row r="106" spans="1:254" ht="23.25" customHeight="1">
      <c r="A106" s="125"/>
      <c r="B106" s="126" t="s">
        <v>145</v>
      </c>
      <c r="C106" s="126" t="s">
        <v>21</v>
      </c>
      <c r="D106" s="49"/>
      <c r="E106" s="54"/>
      <c r="F106" s="127"/>
      <c r="G106" s="127"/>
      <c r="H106" s="49"/>
      <c r="I106" s="54"/>
      <c r="J106" s="54"/>
      <c r="K106" s="127"/>
      <c r="L106" s="127"/>
      <c r="M106" s="127"/>
      <c r="N106" s="52"/>
      <c r="O106" s="128"/>
      <c r="P106" s="52"/>
      <c r="Q106" s="128"/>
      <c r="R106" s="52"/>
      <c r="S106" s="52"/>
      <c r="T106" s="128"/>
      <c r="U106" s="52"/>
      <c r="V106" s="52"/>
      <c r="W106" s="52"/>
      <c r="X106" s="53"/>
    </row>
    <row r="107" spans="1:254" ht="23.25" customHeight="1">
      <c r="A107" s="125" t="s">
        <v>71</v>
      </c>
      <c r="B107" s="126" t="s">
        <v>146</v>
      </c>
      <c r="C107" s="126" t="s">
        <v>21</v>
      </c>
      <c r="D107" s="49">
        <f>H107</f>
        <v>596.83600000000001</v>
      </c>
      <c r="E107" s="131"/>
      <c r="F107" s="131"/>
      <c r="G107" s="131"/>
      <c r="H107" s="49">
        <f>J107</f>
        <v>596.83600000000001</v>
      </c>
      <c r="I107" s="49"/>
      <c r="J107" s="128">
        <f>'[1]Отчёт за 9 месяцев'!J107+'[1]Отчет за IV квартал '!J113</f>
        <v>596.83600000000001</v>
      </c>
      <c r="K107" s="127"/>
      <c r="L107" s="139"/>
      <c r="M107" s="139"/>
      <c r="N107" s="126"/>
      <c r="O107" s="126"/>
      <c r="P107" s="133"/>
      <c r="Q107" s="126"/>
      <c r="R107" s="133"/>
      <c r="S107" s="133"/>
      <c r="T107" s="126"/>
      <c r="U107" s="133"/>
      <c r="V107" s="133"/>
      <c r="W107" s="133"/>
      <c r="X107" s="140"/>
    </row>
    <row r="108" spans="1:254" ht="23.25" customHeight="1">
      <c r="A108" s="125" t="s">
        <v>147</v>
      </c>
      <c r="B108" s="126" t="s">
        <v>148</v>
      </c>
      <c r="C108" s="126" t="s">
        <v>21</v>
      </c>
      <c r="D108" s="49">
        <f t="shared" ref="D108:D114" si="5">H108</f>
        <v>0</v>
      </c>
      <c r="E108" s="131"/>
      <c r="F108" s="131"/>
      <c r="G108" s="131"/>
      <c r="H108" s="49">
        <f t="shared" ref="H108:H114" si="6">J108</f>
        <v>0</v>
      </c>
      <c r="I108" s="49"/>
      <c r="J108" s="128"/>
      <c r="K108" s="141"/>
      <c r="L108" s="139"/>
      <c r="M108" s="139"/>
      <c r="N108" s="126"/>
      <c r="O108" s="126"/>
      <c r="P108" s="133"/>
      <c r="Q108" s="126"/>
      <c r="R108" s="133"/>
      <c r="S108" s="133"/>
      <c r="T108" s="126"/>
      <c r="U108" s="133"/>
      <c r="V108" s="133"/>
      <c r="W108" s="133"/>
      <c r="X108" s="140"/>
    </row>
    <row r="109" spans="1:254" ht="23.25" customHeight="1">
      <c r="A109" s="39" t="s">
        <v>74</v>
      </c>
      <c r="B109" s="40" t="s">
        <v>149</v>
      </c>
      <c r="C109" s="41" t="s">
        <v>21</v>
      </c>
      <c r="D109" s="66">
        <f t="shared" si="5"/>
        <v>32.517000000000003</v>
      </c>
      <c r="E109" s="66"/>
      <c r="F109" s="66"/>
      <c r="G109" s="66"/>
      <c r="H109" s="66">
        <f t="shared" si="6"/>
        <v>32.517000000000003</v>
      </c>
      <c r="I109" s="66"/>
      <c r="J109" s="54">
        <f>'[1]Отчёт за 9 месяцев'!J109+'[1]Отчет за IV квартал '!J115</f>
        <v>32.517000000000003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3"/>
      <c r="Y109" s="75"/>
      <c r="Z109" s="75"/>
      <c r="AA109" s="75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</row>
    <row r="110" spans="1:254" ht="23.25" customHeight="1">
      <c r="A110" s="39" t="s">
        <v>76</v>
      </c>
      <c r="B110" s="40" t="s">
        <v>150</v>
      </c>
      <c r="C110" s="41" t="s">
        <v>21</v>
      </c>
      <c r="D110" s="49">
        <f t="shared" si="5"/>
        <v>104.52000000000001</v>
      </c>
      <c r="E110" s="49"/>
      <c r="F110" s="49"/>
      <c r="G110" s="49"/>
      <c r="H110" s="49">
        <f t="shared" si="6"/>
        <v>104.52000000000001</v>
      </c>
      <c r="I110" s="49"/>
      <c r="J110" s="49">
        <f>'[1]Отчёт за 9 месяцев'!J110+'[1]Отчет за IV квартал '!J116</f>
        <v>104.52000000000001</v>
      </c>
      <c r="K110" s="52"/>
      <c r="L110" s="14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3"/>
      <c r="Y110" s="75"/>
      <c r="Z110" s="75"/>
      <c r="AA110" s="75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</row>
    <row r="111" spans="1:254" ht="23.25" customHeight="1">
      <c r="A111" s="125">
        <v>13</v>
      </c>
      <c r="B111" s="126" t="s">
        <v>151</v>
      </c>
      <c r="C111" s="126" t="s">
        <v>21</v>
      </c>
      <c r="D111" s="49">
        <f t="shared" si="5"/>
        <v>216.42699999999999</v>
      </c>
      <c r="E111" s="49"/>
      <c r="F111" s="49"/>
      <c r="G111" s="49"/>
      <c r="H111" s="49">
        <f t="shared" si="6"/>
        <v>216.42699999999999</v>
      </c>
      <c r="I111" s="49"/>
      <c r="J111" s="49">
        <f>'[1]Отчёт за 9 месяцев'!J111</f>
        <v>216.42699999999999</v>
      </c>
      <c r="K111" s="52"/>
      <c r="L111" s="128"/>
      <c r="M111" s="52"/>
      <c r="N111" s="52"/>
      <c r="O111" s="128"/>
      <c r="P111" s="52"/>
      <c r="Q111" s="52"/>
      <c r="R111" s="52"/>
      <c r="S111" s="52"/>
      <c r="T111" s="52"/>
      <c r="U111" s="52"/>
      <c r="V111" s="52"/>
      <c r="W111" s="52"/>
      <c r="X111" s="53"/>
    </row>
    <row r="112" spans="1:254" ht="23.25" customHeight="1">
      <c r="A112" s="125">
        <v>14</v>
      </c>
      <c r="B112" s="126" t="s">
        <v>152</v>
      </c>
      <c r="C112" s="126"/>
      <c r="D112" s="54">
        <f t="shared" si="5"/>
        <v>4153.4309999999996</v>
      </c>
      <c r="E112" s="54"/>
      <c r="F112" s="54"/>
      <c r="G112" s="54"/>
      <c r="H112" s="54">
        <f t="shared" si="6"/>
        <v>4153.4309999999996</v>
      </c>
      <c r="I112" s="54"/>
      <c r="J112" s="54">
        <f>'[1]Отчёт за 9 месяцев'!J112+'[1]Отчет за IV квартал '!J118</f>
        <v>4153.4309999999996</v>
      </c>
      <c r="K112" s="52"/>
      <c r="L112" s="128"/>
      <c r="M112" s="52"/>
      <c r="N112" s="52"/>
      <c r="O112" s="128"/>
      <c r="P112" s="52"/>
      <c r="Q112" s="52"/>
      <c r="R112" s="52"/>
      <c r="S112" s="52"/>
      <c r="T112" s="52"/>
      <c r="U112" s="52"/>
      <c r="V112" s="52"/>
      <c r="W112" s="52"/>
      <c r="X112" s="53"/>
    </row>
    <row r="113" spans="1:254" ht="23.25" customHeight="1">
      <c r="A113" s="39" t="s">
        <v>86</v>
      </c>
      <c r="B113" s="41" t="s">
        <v>153</v>
      </c>
      <c r="C113" s="41" t="s">
        <v>21</v>
      </c>
      <c r="D113" s="54">
        <f t="shared" si="5"/>
        <v>990.19699999999989</v>
      </c>
      <c r="E113" s="54"/>
      <c r="F113" s="54"/>
      <c r="G113" s="54"/>
      <c r="H113" s="54">
        <f t="shared" si="6"/>
        <v>990.19699999999989</v>
      </c>
      <c r="I113" s="54"/>
      <c r="J113" s="54">
        <f>'[1]Отчёт за 9 месяцев'!J113+'[1]Отчет за IV квартал '!J119</f>
        <v>990.19699999999989</v>
      </c>
      <c r="K113" s="52"/>
      <c r="L113" s="51"/>
      <c r="M113" s="52"/>
      <c r="N113" s="52"/>
      <c r="O113" s="51"/>
      <c r="P113" s="52"/>
      <c r="Q113" s="52"/>
      <c r="R113" s="52"/>
      <c r="S113" s="52"/>
      <c r="T113" s="52"/>
      <c r="U113" s="52"/>
      <c r="V113" s="52"/>
      <c r="W113" s="52"/>
      <c r="X113" s="53"/>
      <c r="Y113" s="75"/>
      <c r="Z113" s="75"/>
      <c r="AA113" s="75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</row>
    <row r="114" spans="1:254" ht="23.25" customHeight="1">
      <c r="A114" s="39">
        <v>16</v>
      </c>
      <c r="B114" s="41" t="s">
        <v>154</v>
      </c>
      <c r="C114" s="143" t="s">
        <v>21</v>
      </c>
      <c r="D114" s="54">
        <f t="shared" si="5"/>
        <v>7349.4395799999993</v>
      </c>
      <c r="E114" s="54"/>
      <c r="F114" s="54"/>
      <c r="G114" s="54"/>
      <c r="H114" s="54">
        <f t="shared" si="6"/>
        <v>7349.4395799999993</v>
      </c>
      <c r="I114" s="49"/>
      <c r="J114" s="54">
        <f>'[1]Отчёт за 9 месяцев'!J114+'[1]Отчет за IV квартал '!J120</f>
        <v>7349.4395799999993</v>
      </c>
      <c r="K114" s="52"/>
      <c r="L114" s="51"/>
      <c r="M114" s="52"/>
      <c r="N114" s="52"/>
      <c r="O114" s="51"/>
      <c r="P114" s="52"/>
      <c r="Q114" s="52"/>
      <c r="R114" s="52"/>
      <c r="S114" s="52"/>
      <c r="T114" s="52"/>
      <c r="U114" s="52"/>
      <c r="V114" s="52"/>
      <c r="W114" s="52"/>
      <c r="X114" s="53"/>
      <c r="Y114" s="75"/>
      <c r="Z114" s="75"/>
      <c r="AA114" s="75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</row>
    <row r="115" spans="1:254" ht="23.25" customHeight="1">
      <c r="A115" s="39" t="s">
        <v>155</v>
      </c>
      <c r="B115" s="41" t="s">
        <v>156</v>
      </c>
      <c r="C115" s="143" t="s">
        <v>82</v>
      </c>
      <c r="D115" s="54"/>
      <c r="E115" s="54"/>
      <c r="F115" s="54"/>
      <c r="G115" s="54"/>
      <c r="H115" s="54"/>
      <c r="I115" s="54"/>
      <c r="J115" s="54"/>
      <c r="K115" s="52"/>
      <c r="L115" s="51"/>
      <c r="M115" s="52"/>
      <c r="N115" s="52"/>
      <c r="O115" s="51"/>
      <c r="P115" s="52"/>
      <c r="Q115" s="52"/>
      <c r="R115" s="52"/>
      <c r="S115" s="52"/>
      <c r="T115" s="52"/>
      <c r="U115" s="52"/>
      <c r="V115" s="52"/>
      <c r="W115" s="52"/>
      <c r="X115" s="53"/>
      <c r="Y115" s="75"/>
      <c r="Z115" s="75"/>
      <c r="AA115" s="75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</row>
    <row r="116" spans="1:254" ht="23.25" customHeight="1">
      <c r="A116" s="39" t="s">
        <v>157</v>
      </c>
      <c r="B116" s="41" t="s">
        <v>158</v>
      </c>
      <c r="C116" s="143" t="s">
        <v>46</v>
      </c>
      <c r="D116" s="54"/>
      <c r="E116" s="54"/>
      <c r="F116" s="54"/>
      <c r="G116" s="54"/>
      <c r="H116" s="54"/>
      <c r="I116" s="49"/>
      <c r="J116" s="54"/>
      <c r="K116" s="52"/>
      <c r="L116" s="51"/>
      <c r="M116" s="52"/>
      <c r="N116" s="52"/>
      <c r="O116" s="51"/>
      <c r="P116" s="52"/>
      <c r="Q116" s="52"/>
      <c r="R116" s="52"/>
      <c r="S116" s="52"/>
      <c r="T116" s="52"/>
      <c r="U116" s="52"/>
      <c r="V116" s="52"/>
      <c r="W116" s="52"/>
      <c r="X116" s="53"/>
      <c r="Y116" s="75"/>
      <c r="Z116" s="75"/>
      <c r="AA116" s="75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</row>
    <row r="117" spans="1:254" s="48" customFormat="1" ht="23.25" customHeight="1">
      <c r="A117" s="39"/>
      <c r="B117" s="41"/>
      <c r="C117" s="143" t="s">
        <v>21</v>
      </c>
      <c r="D117" s="54"/>
      <c r="E117" s="54"/>
      <c r="F117" s="54"/>
      <c r="G117" s="54"/>
      <c r="H117" s="54"/>
      <c r="I117" s="54"/>
      <c r="J117" s="54"/>
      <c r="K117" s="52"/>
      <c r="L117" s="51"/>
      <c r="M117" s="52"/>
      <c r="N117" s="52"/>
      <c r="O117" s="51"/>
      <c r="P117" s="52"/>
      <c r="Q117" s="52"/>
      <c r="R117" s="52"/>
      <c r="S117" s="52"/>
      <c r="T117" s="52"/>
      <c r="U117" s="52"/>
      <c r="V117" s="52"/>
      <c r="W117" s="52"/>
      <c r="X117" s="53"/>
      <c r="Y117" s="75"/>
      <c r="Z117" s="75"/>
      <c r="AA117" s="75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</row>
    <row r="118" spans="1:254" ht="23.25" customHeight="1">
      <c r="A118" s="39" t="s">
        <v>159</v>
      </c>
      <c r="B118" s="41" t="s">
        <v>160</v>
      </c>
      <c r="C118" s="143" t="s">
        <v>46</v>
      </c>
      <c r="D118" s="54"/>
      <c r="E118" s="54"/>
      <c r="F118" s="54"/>
      <c r="G118" s="54"/>
      <c r="H118" s="54"/>
      <c r="I118" s="49"/>
      <c r="J118" s="54"/>
      <c r="K118" s="52"/>
      <c r="L118" s="51"/>
      <c r="M118" s="52"/>
      <c r="N118" s="52"/>
      <c r="O118" s="51"/>
      <c r="P118" s="52"/>
      <c r="Q118" s="52"/>
      <c r="R118" s="52"/>
      <c r="S118" s="52"/>
      <c r="T118" s="52"/>
      <c r="U118" s="52"/>
      <c r="V118" s="52"/>
      <c r="W118" s="52"/>
      <c r="X118" s="53"/>
      <c r="Y118" s="75"/>
      <c r="Z118" s="75"/>
      <c r="AA118" s="75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</row>
    <row r="119" spans="1:254" ht="23.25" customHeight="1">
      <c r="A119" s="39"/>
      <c r="B119" s="41"/>
      <c r="C119" s="143" t="s">
        <v>161</v>
      </c>
      <c r="D119" s="54"/>
      <c r="E119" s="54"/>
      <c r="F119" s="54"/>
      <c r="G119" s="54"/>
      <c r="H119" s="54"/>
      <c r="I119" s="54"/>
      <c r="J119" s="54"/>
      <c r="K119" s="52"/>
      <c r="L119" s="51"/>
      <c r="M119" s="52"/>
      <c r="N119" s="52"/>
      <c r="O119" s="51"/>
      <c r="P119" s="52"/>
      <c r="Q119" s="52"/>
      <c r="R119" s="52"/>
      <c r="S119" s="52"/>
      <c r="T119" s="52"/>
      <c r="U119" s="52"/>
      <c r="V119" s="52"/>
      <c r="W119" s="52"/>
      <c r="X119" s="53"/>
      <c r="Y119" s="75"/>
      <c r="Z119" s="75"/>
      <c r="AA119" s="75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</row>
    <row r="120" spans="1:254" ht="23.25" customHeight="1">
      <c r="A120" s="39" t="s">
        <v>162</v>
      </c>
      <c r="B120" s="41" t="s">
        <v>163</v>
      </c>
      <c r="C120" s="143" t="s">
        <v>46</v>
      </c>
      <c r="D120" s="54"/>
      <c r="E120" s="54"/>
      <c r="F120" s="54"/>
      <c r="G120" s="54"/>
      <c r="H120" s="54"/>
      <c r="I120" s="45"/>
      <c r="J120" s="54"/>
      <c r="K120" s="52"/>
      <c r="L120" s="84"/>
      <c r="M120" s="52"/>
      <c r="N120" s="52"/>
      <c r="O120" s="51"/>
      <c r="P120" s="52"/>
      <c r="Q120" s="52"/>
      <c r="R120" s="52"/>
      <c r="S120" s="52"/>
      <c r="T120" s="52"/>
      <c r="U120" s="52"/>
      <c r="V120" s="52"/>
      <c r="W120" s="52"/>
      <c r="X120" s="53"/>
      <c r="Y120" s="75"/>
      <c r="Z120" s="75"/>
      <c r="AA120" s="75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</row>
    <row r="121" spans="1:254" ht="23.25" customHeight="1">
      <c r="A121" s="39"/>
      <c r="B121" s="41" t="s">
        <v>164</v>
      </c>
      <c r="C121" s="143" t="s">
        <v>21</v>
      </c>
      <c r="D121" s="54"/>
      <c r="E121" s="54"/>
      <c r="F121" s="54"/>
      <c r="G121" s="54"/>
      <c r="H121" s="54"/>
      <c r="I121" s="54"/>
      <c r="J121" s="54"/>
      <c r="K121" s="52"/>
      <c r="L121" s="51"/>
      <c r="M121" s="52"/>
      <c r="N121" s="52"/>
      <c r="O121" s="51"/>
      <c r="P121" s="52"/>
      <c r="Q121" s="52"/>
      <c r="R121" s="52"/>
      <c r="S121" s="52"/>
      <c r="T121" s="52"/>
      <c r="U121" s="52"/>
      <c r="V121" s="52"/>
      <c r="W121" s="52"/>
      <c r="X121" s="53"/>
      <c r="Y121" s="75"/>
      <c r="Z121" s="75"/>
      <c r="AA121" s="75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</row>
    <row r="122" spans="1:254" ht="23.25" customHeight="1">
      <c r="A122" s="39" t="s">
        <v>165</v>
      </c>
      <c r="B122" s="41" t="s">
        <v>166</v>
      </c>
      <c r="C122" s="143" t="s">
        <v>46</v>
      </c>
      <c r="D122" s="54"/>
      <c r="E122" s="54"/>
      <c r="F122" s="54"/>
      <c r="G122" s="54"/>
      <c r="H122" s="54"/>
      <c r="I122" s="49"/>
      <c r="J122" s="54"/>
      <c r="K122" s="52"/>
      <c r="L122" s="51"/>
      <c r="M122" s="52"/>
      <c r="N122" s="52"/>
      <c r="O122" s="51"/>
      <c r="P122" s="52"/>
      <c r="Q122" s="52"/>
      <c r="R122" s="52"/>
      <c r="S122" s="52"/>
      <c r="T122" s="52"/>
      <c r="U122" s="52"/>
      <c r="V122" s="52"/>
      <c r="W122" s="52"/>
      <c r="X122" s="53"/>
      <c r="Y122" s="75"/>
      <c r="Z122" s="75"/>
      <c r="AA122" s="75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</row>
    <row r="123" spans="1:254" ht="23.25" customHeight="1">
      <c r="A123" s="39"/>
      <c r="B123" s="41"/>
      <c r="C123" s="143" t="s">
        <v>21</v>
      </c>
      <c r="D123" s="54"/>
      <c r="E123" s="54"/>
      <c r="F123" s="54"/>
      <c r="G123" s="54"/>
      <c r="H123" s="54"/>
      <c r="I123" s="54"/>
      <c r="J123" s="54"/>
      <c r="K123" s="52"/>
      <c r="L123" s="51"/>
      <c r="M123" s="52"/>
      <c r="N123" s="52"/>
      <c r="O123" s="51"/>
      <c r="P123" s="52"/>
      <c r="Q123" s="52"/>
      <c r="R123" s="52"/>
      <c r="S123" s="52"/>
      <c r="T123" s="52"/>
      <c r="U123" s="52"/>
      <c r="V123" s="52"/>
      <c r="W123" s="52"/>
      <c r="X123" s="53"/>
      <c r="Y123" s="75"/>
      <c r="Z123" s="75"/>
      <c r="AA123" s="75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</row>
    <row r="124" spans="1:254" ht="23.25" customHeight="1">
      <c r="A124" s="39" t="s">
        <v>91</v>
      </c>
      <c r="B124" s="41" t="s">
        <v>167</v>
      </c>
      <c r="C124" s="143" t="s">
        <v>21</v>
      </c>
      <c r="D124" s="54">
        <f>H124</f>
        <v>985.49099999999999</v>
      </c>
      <c r="E124" s="54"/>
      <c r="F124" s="54"/>
      <c r="G124" s="54"/>
      <c r="H124" s="54">
        <f>I124</f>
        <v>985.49099999999999</v>
      </c>
      <c r="I124" s="45">
        <f>'[1]Отчёт за 9 месяцев'!I124+'[1]Отчет за IV квартал '!I130</f>
        <v>985.49099999999999</v>
      </c>
      <c r="J124" s="54"/>
      <c r="K124" s="52"/>
      <c r="L124" s="51"/>
      <c r="M124" s="52"/>
      <c r="N124" s="52"/>
      <c r="O124" s="51"/>
      <c r="P124" s="52"/>
      <c r="Q124" s="52"/>
      <c r="R124" s="52"/>
      <c r="S124" s="52"/>
      <c r="T124" s="52"/>
      <c r="U124" s="52"/>
      <c r="V124" s="52"/>
      <c r="W124" s="52"/>
      <c r="X124" s="53"/>
      <c r="Y124" s="75"/>
      <c r="Z124" s="75"/>
      <c r="AA124" s="75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</row>
    <row r="125" spans="1:254" ht="23.25" customHeight="1">
      <c r="A125" s="125" t="s">
        <v>168</v>
      </c>
      <c r="B125" s="126" t="s">
        <v>169</v>
      </c>
      <c r="C125" s="126" t="s">
        <v>21</v>
      </c>
      <c r="D125" s="54">
        <f>H125</f>
        <v>985.49099999999999</v>
      </c>
      <c r="E125" s="54"/>
      <c r="F125" s="54"/>
      <c r="G125" s="54"/>
      <c r="H125" s="54">
        <f>I125</f>
        <v>985.49099999999999</v>
      </c>
      <c r="I125" s="54">
        <f>'[1]Отчёт за 9 месяцев'!I125+'[1]Отчет за IV квартал '!I131</f>
        <v>985.49099999999999</v>
      </c>
      <c r="J125" s="54"/>
      <c r="K125" s="52"/>
      <c r="L125" s="128"/>
      <c r="M125" s="52"/>
      <c r="N125" s="52"/>
      <c r="O125" s="126"/>
      <c r="P125" s="52"/>
      <c r="Q125" s="52"/>
      <c r="R125" s="52"/>
      <c r="S125" s="52"/>
      <c r="T125" s="52"/>
      <c r="U125" s="52"/>
      <c r="V125" s="52"/>
      <c r="W125" s="52"/>
      <c r="X125" s="53"/>
    </row>
    <row r="126" spans="1:254" s="38" customFormat="1" ht="23.25" customHeight="1">
      <c r="A126" s="55" t="s">
        <v>95</v>
      </c>
      <c r="B126" s="56" t="s">
        <v>170</v>
      </c>
      <c r="C126" s="56" t="s">
        <v>46</v>
      </c>
      <c r="D126" s="92">
        <f>H126</f>
        <v>32963</v>
      </c>
      <c r="E126" s="92"/>
      <c r="F126" s="144"/>
      <c r="G126" s="92"/>
      <c r="H126" s="92">
        <f>I126</f>
        <v>32963</v>
      </c>
      <c r="I126" s="92">
        <f>I128+I130+I132+I134+I136+I138+I140</f>
        <v>32963</v>
      </c>
      <c r="J126" s="61"/>
      <c r="K126" s="61"/>
      <c r="L126" s="145"/>
      <c r="M126" s="61"/>
      <c r="N126" s="61"/>
      <c r="O126" s="56"/>
      <c r="P126" s="61"/>
      <c r="Q126" s="61"/>
      <c r="R126" s="61"/>
      <c r="S126" s="61"/>
      <c r="T126" s="61"/>
      <c r="U126" s="61"/>
      <c r="V126" s="61"/>
      <c r="W126" s="61"/>
      <c r="X126" s="63"/>
      <c r="Y126" s="36"/>
      <c r="Z126" s="36"/>
      <c r="AA126" s="36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</row>
    <row r="127" spans="1:254" s="38" customFormat="1" ht="23.25" customHeight="1">
      <c r="A127" s="80"/>
      <c r="B127" s="56" t="s">
        <v>97</v>
      </c>
      <c r="C127" s="56" t="s">
        <v>21</v>
      </c>
      <c r="D127" s="92">
        <f>H127</f>
        <v>1162.463</v>
      </c>
      <c r="E127" s="92"/>
      <c r="F127" s="58"/>
      <c r="G127" s="58"/>
      <c r="H127" s="92">
        <f>I127</f>
        <v>1162.463</v>
      </c>
      <c r="I127" s="92">
        <f>I129+I131+I133+I135+I137+I139+I141</f>
        <v>1162.463</v>
      </c>
      <c r="J127" s="56"/>
      <c r="K127" s="146"/>
      <c r="L127" s="56"/>
      <c r="M127" s="56"/>
      <c r="N127" s="56"/>
      <c r="O127" s="56"/>
      <c r="P127" s="146"/>
      <c r="Q127" s="56"/>
      <c r="R127" s="146"/>
      <c r="S127" s="146"/>
      <c r="T127" s="56"/>
      <c r="U127" s="146"/>
      <c r="V127" s="146"/>
      <c r="W127" s="146"/>
      <c r="X127" s="147"/>
      <c r="Y127" s="36"/>
      <c r="Z127" s="36"/>
      <c r="AA127" s="36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</row>
    <row r="128" spans="1:254" ht="23.25" customHeight="1">
      <c r="A128" s="148" t="s">
        <v>98</v>
      </c>
      <c r="B128" s="149" t="s">
        <v>171</v>
      </c>
      <c r="C128" s="150" t="s">
        <v>46</v>
      </c>
      <c r="D128" s="127">
        <f>H128</f>
        <v>1201</v>
      </c>
      <c r="E128" s="127"/>
      <c r="F128" s="127"/>
      <c r="G128" s="127"/>
      <c r="H128" s="54">
        <f>I128</f>
        <v>1201</v>
      </c>
      <c r="I128" s="127">
        <f>'[1]Отчёт за 9 месяцев'!I128+'[1]Отчет за IV квартал '!I134</f>
        <v>1201</v>
      </c>
      <c r="J128" s="126"/>
      <c r="K128" s="133"/>
      <c r="L128" s="126"/>
      <c r="M128" s="126"/>
      <c r="N128" s="126"/>
      <c r="O128" s="126"/>
      <c r="P128" s="133"/>
      <c r="Q128" s="126"/>
      <c r="R128" s="133"/>
      <c r="S128" s="133"/>
      <c r="T128" s="126"/>
      <c r="U128" s="133"/>
      <c r="V128" s="133"/>
      <c r="W128" s="133"/>
      <c r="X128" s="140"/>
    </row>
    <row r="129" spans="1:24" ht="23.25" customHeight="1">
      <c r="A129" s="148"/>
      <c r="B129" s="149"/>
      <c r="C129" s="150" t="s">
        <v>21</v>
      </c>
      <c r="D129" s="127">
        <f t="shared" ref="D129:D141" si="7">H129</f>
        <v>39.088999999999999</v>
      </c>
      <c r="E129" s="127"/>
      <c r="F129" s="127"/>
      <c r="G129" s="127"/>
      <c r="H129" s="54">
        <f t="shared" ref="H129:H141" si="8">I129</f>
        <v>39.088999999999999</v>
      </c>
      <c r="I129" s="127">
        <f>'[1]Отчёт за 9 месяцев'!I129+'[1]Отчет за IV квартал '!I135</f>
        <v>39.088999999999999</v>
      </c>
      <c r="J129" s="126"/>
      <c r="K129" s="133"/>
      <c r="L129" s="126"/>
      <c r="M129" s="126"/>
      <c r="N129" s="126"/>
      <c r="O129" s="126"/>
      <c r="P129" s="133"/>
      <c r="Q129" s="126"/>
      <c r="R129" s="133"/>
      <c r="S129" s="133"/>
      <c r="T129" s="126"/>
      <c r="U129" s="133"/>
      <c r="V129" s="133"/>
      <c r="W129" s="133"/>
      <c r="X129" s="140"/>
    </row>
    <row r="130" spans="1:24" ht="23.25" customHeight="1">
      <c r="A130" s="148" t="s">
        <v>101</v>
      </c>
      <c r="B130" s="149" t="s">
        <v>172</v>
      </c>
      <c r="C130" s="150" t="s">
        <v>46</v>
      </c>
      <c r="D130" s="127">
        <f t="shared" si="7"/>
        <v>50</v>
      </c>
      <c r="E130" s="127"/>
      <c r="F130" s="127"/>
      <c r="G130" s="127"/>
      <c r="H130" s="54">
        <f t="shared" si="8"/>
        <v>50</v>
      </c>
      <c r="I130" s="127">
        <f>'[1]Отчёт за 9 месяцев'!I130+'[1]Отчет за IV квартал '!I136</f>
        <v>50</v>
      </c>
      <c r="J130" s="126"/>
      <c r="K130" s="133"/>
      <c r="L130" s="126"/>
      <c r="M130" s="126"/>
      <c r="N130" s="126"/>
      <c r="O130" s="126"/>
      <c r="P130" s="133"/>
      <c r="Q130" s="126"/>
      <c r="R130" s="133"/>
      <c r="S130" s="133"/>
      <c r="T130" s="126"/>
      <c r="U130" s="133"/>
      <c r="V130" s="133"/>
      <c r="W130" s="133"/>
      <c r="X130" s="140"/>
    </row>
    <row r="131" spans="1:24" ht="23.25" customHeight="1">
      <c r="A131" s="148"/>
      <c r="B131" s="149"/>
      <c r="C131" s="150" t="s">
        <v>21</v>
      </c>
      <c r="D131" s="127">
        <f t="shared" si="7"/>
        <v>1.7989999999999999</v>
      </c>
      <c r="E131" s="127"/>
      <c r="F131" s="127"/>
      <c r="G131" s="127"/>
      <c r="H131" s="54">
        <f t="shared" si="8"/>
        <v>1.7989999999999999</v>
      </c>
      <c r="I131" s="127">
        <f>'[1]Отчёт за 9 месяцев'!I131+'[1]Отчет за IV квартал '!I137</f>
        <v>1.7989999999999999</v>
      </c>
      <c r="J131" s="126"/>
      <c r="K131" s="133"/>
      <c r="L131" s="126"/>
      <c r="M131" s="126"/>
      <c r="N131" s="126"/>
      <c r="O131" s="126"/>
      <c r="P131" s="133"/>
      <c r="Q131" s="126"/>
      <c r="R131" s="133"/>
      <c r="S131" s="133"/>
      <c r="T131" s="126"/>
      <c r="U131" s="133"/>
      <c r="V131" s="133"/>
      <c r="W131" s="133"/>
      <c r="X131" s="140"/>
    </row>
    <row r="132" spans="1:24" ht="23.25" customHeight="1">
      <c r="A132" s="148" t="s">
        <v>103</v>
      </c>
      <c r="B132" s="149" t="s">
        <v>173</v>
      </c>
      <c r="C132" s="150" t="s">
        <v>46</v>
      </c>
      <c r="D132" s="127">
        <f t="shared" si="7"/>
        <v>95</v>
      </c>
      <c r="E132" s="127"/>
      <c r="F132" s="127"/>
      <c r="G132" s="127"/>
      <c r="H132" s="54">
        <f t="shared" si="8"/>
        <v>95</v>
      </c>
      <c r="I132" s="127">
        <f>'[1]Отчёт за 9 месяцев'!I132+'[1]Отчет за IV квартал '!I138</f>
        <v>95</v>
      </c>
      <c r="J132" s="126"/>
      <c r="K132" s="133"/>
      <c r="L132" s="126"/>
      <c r="M132" s="126"/>
      <c r="N132" s="126"/>
      <c r="O132" s="126"/>
      <c r="P132" s="133"/>
      <c r="Q132" s="126"/>
      <c r="R132" s="133"/>
      <c r="S132" s="133"/>
      <c r="T132" s="126"/>
      <c r="U132" s="133"/>
      <c r="V132" s="133"/>
      <c r="W132" s="133"/>
      <c r="X132" s="140"/>
    </row>
    <row r="133" spans="1:24" ht="23.25" customHeight="1">
      <c r="A133" s="148"/>
      <c r="B133" s="149"/>
      <c r="C133" s="150" t="s">
        <v>21</v>
      </c>
      <c r="D133" s="127">
        <f t="shared" si="7"/>
        <v>3.3490000000000002</v>
      </c>
      <c r="E133" s="127"/>
      <c r="F133" s="127"/>
      <c r="G133" s="127"/>
      <c r="H133" s="54">
        <f t="shared" si="8"/>
        <v>3.3490000000000002</v>
      </c>
      <c r="I133" s="127">
        <f>'[1]Отчёт за 9 месяцев'!I133+'[1]Отчет за IV квартал '!I139</f>
        <v>3.3490000000000002</v>
      </c>
      <c r="J133" s="126"/>
      <c r="K133" s="133"/>
      <c r="L133" s="126"/>
      <c r="M133" s="126"/>
      <c r="N133" s="126"/>
      <c r="O133" s="126"/>
      <c r="P133" s="133"/>
      <c r="Q133" s="126"/>
      <c r="R133" s="133"/>
      <c r="S133" s="133"/>
      <c r="T133" s="126"/>
      <c r="U133" s="133"/>
      <c r="V133" s="133"/>
      <c r="W133" s="133"/>
      <c r="X133" s="140"/>
    </row>
    <row r="134" spans="1:24" ht="23.25" customHeight="1">
      <c r="A134" s="148" t="s">
        <v>105</v>
      </c>
      <c r="B134" s="149" t="s">
        <v>174</v>
      </c>
      <c r="C134" s="150" t="s">
        <v>46</v>
      </c>
      <c r="D134" s="127">
        <f t="shared" si="7"/>
        <v>7918</v>
      </c>
      <c r="E134" s="127"/>
      <c r="F134" s="127"/>
      <c r="G134" s="127"/>
      <c r="H134" s="54">
        <f t="shared" si="8"/>
        <v>7918</v>
      </c>
      <c r="I134" s="127">
        <f>'[1]Отчёт за 9 месяцев'!I134+'[1]Отчет за IV квартал '!I140</f>
        <v>7918</v>
      </c>
      <c r="J134" s="126"/>
      <c r="K134" s="133"/>
      <c r="L134" s="126"/>
      <c r="M134" s="126"/>
      <c r="N134" s="126"/>
      <c r="O134" s="126"/>
      <c r="P134" s="133"/>
      <c r="Q134" s="126"/>
      <c r="R134" s="133"/>
      <c r="S134" s="133"/>
      <c r="T134" s="126"/>
      <c r="U134" s="133"/>
      <c r="V134" s="133"/>
      <c r="W134" s="133"/>
      <c r="X134" s="140"/>
    </row>
    <row r="135" spans="1:24" ht="23.25" customHeight="1">
      <c r="A135" s="148"/>
      <c r="B135" s="149"/>
      <c r="C135" s="150" t="s">
        <v>21</v>
      </c>
      <c r="D135" s="127">
        <f t="shared" si="7"/>
        <v>280.06600000000003</v>
      </c>
      <c r="E135" s="127"/>
      <c r="F135" s="127"/>
      <c r="G135" s="127"/>
      <c r="H135" s="54">
        <f t="shared" si="8"/>
        <v>280.06600000000003</v>
      </c>
      <c r="I135" s="127">
        <f>'[1]Отчёт за 9 месяцев'!I135+'[1]Отчет за IV квартал '!I141</f>
        <v>280.06600000000003</v>
      </c>
      <c r="J135" s="126"/>
      <c r="K135" s="133"/>
      <c r="L135" s="126"/>
      <c r="M135" s="126"/>
      <c r="N135" s="126"/>
      <c r="O135" s="126"/>
      <c r="P135" s="133"/>
      <c r="Q135" s="126"/>
      <c r="R135" s="133"/>
      <c r="S135" s="133"/>
      <c r="T135" s="126"/>
      <c r="U135" s="133"/>
      <c r="V135" s="133"/>
      <c r="W135" s="133"/>
      <c r="X135" s="140"/>
    </row>
    <row r="136" spans="1:24" ht="23.25" customHeight="1">
      <c r="A136" s="148" t="s">
        <v>175</v>
      </c>
      <c r="B136" s="149" t="s">
        <v>176</v>
      </c>
      <c r="C136" s="150" t="s">
        <v>46</v>
      </c>
      <c r="D136" s="127">
        <f t="shared" si="7"/>
        <v>8053</v>
      </c>
      <c r="E136" s="127"/>
      <c r="F136" s="127"/>
      <c r="G136" s="127"/>
      <c r="H136" s="54">
        <f t="shared" si="8"/>
        <v>8053</v>
      </c>
      <c r="I136" s="127">
        <f>'[1]Отчёт за 9 месяцев'!I136+'[1]Отчет за IV квартал '!I142</f>
        <v>8053</v>
      </c>
      <c r="J136" s="126"/>
      <c r="K136" s="133"/>
      <c r="L136" s="126"/>
      <c r="M136" s="126"/>
      <c r="N136" s="126"/>
      <c r="O136" s="126"/>
      <c r="P136" s="133"/>
      <c r="Q136" s="126"/>
      <c r="R136" s="133"/>
      <c r="S136" s="133"/>
      <c r="T136" s="126"/>
      <c r="U136" s="133"/>
      <c r="V136" s="133"/>
      <c r="W136" s="133"/>
      <c r="X136" s="140"/>
    </row>
    <row r="137" spans="1:24" ht="23.25" customHeight="1">
      <c r="A137" s="148"/>
      <c r="B137" s="151"/>
      <c r="C137" s="152" t="s">
        <v>21</v>
      </c>
      <c r="D137" s="153">
        <f t="shared" si="7"/>
        <v>284.81799999999998</v>
      </c>
      <c r="E137" s="153"/>
      <c r="F137" s="153"/>
      <c r="G137" s="153"/>
      <c r="H137" s="154">
        <f t="shared" si="8"/>
        <v>284.81799999999998</v>
      </c>
      <c r="I137" s="153">
        <f>'[1]Отчёт за 9 месяцев'!I137+'[1]Отчет за IV квартал '!I143</f>
        <v>284.81799999999998</v>
      </c>
      <c r="J137" s="126"/>
      <c r="K137" s="133"/>
      <c r="L137" s="126"/>
      <c r="M137" s="126"/>
      <c r="N137" s="126"/>
      <c r="O137" s="126"/>
      <c r="P137" s="133"/>
      <c r="Q137" s="126"/>
      <c r="R137" s="133"/>
      <c r="S137" s="133"/>
      <c r="T137" s="126"/>
      <c r="U137" s="133"/>
      <c r="V137" s="133"/>
      <c r="W137" s="133"/>
      <c r="X137" s="140"/>
    </row>
    <row r="138" spans="1:24" ht="23.25" customHeight="1">
      <c r="A138" s="148" t="s">
        <v>177</v>
      </c>
      <c r="B138" s="126" t="s">
        <v>178</v>
      </c>
      <c r="C138" s="126" t="s">
        <v>46</v>
      </c>
      <c r="D138" s="128">
        <f t="shared" si="7"/>
        <v>7709</v>
      </c>
      <c r="E138" s="128"/>
      <c r="F138" s="128"/>
      <c r="G138" s="128"/>
      <c r="H138" s="128">
        <f t="shared" si="8"/>
        <v>7709</v>
      </c>
      <c r="I138" s="128">
        <f>'[1]Отчёт за 9 месяцев'!I138+'[1]Отчет за IV квартал '!I144</f>
        <v>7709</v>
      </c>
      <c r="J138" s="126"/>
      <c r="K138" s="133"/>
      <c r="L138" s="126"/>
      <c r="M138" s="126"/>
      <c r="N138" s="126"/>
      <c r="O138" s="126"/>
      <c r="P138" s="133"/>
      <c r="Q138" s="126"/>
      <c r="R138" s="133"/>
      <c r="S138" s="133"/>
      <c r="T138" s="126"/>
      <c r="U138" s="133"/>
      <c r="V138" s="133"/>
      <c r="W138" s="133"/>
      <c r="X138" s="140"/>
    </row>
    <row r="139" spans="1:24" ht="23.25" customHeight="1">
      <c r="A139" s="148"/>
      <c r="B139" s="126"/>
      <c r="C139" s="126" t="s">
        <v>21</v>
      </c>
      <c r="D139" s="128">
        <f t="shared" si="7"/>
        <v>272.56600000000003</v>
      </c>
      <c r="E139" s="128"/>
      <c r="F139" s="128"/>
      <c r="G139" s="128"/>
      <c r="H139" s="128">
        <f t="shared" si="8"/>
        <v>272.56600000000003</v>
      </c>
      <c r="I139" s="128">
        <f>'[1]Отчёт за 9 месяцев'!I139+'[1]Отчет за IV квартал '!I145</f>
        <v>272.56600000000003</v>
      </c>
      <c r="J139" s="126"/>
      <c r="K139" s="133"/>
      <c r="L139" s="126"/>
      <c r="M139" s="126"/>
      <c r="N139" s="126"/>
      <c r="O139" s="126"/>
      <c r="P139" s="133"/>
      <c r="Q139" s="126"/>
      <c r="R139" s="133"/>
      <c r="S139" s="133"/>
      <c r="T139" s="126"/>
      <c r="U139" s="133"/>
      <c r="V139" s="133"/>
      <c r="W139" s="133"/>
      <c r="X139" s="140"/>
    </row>
    <row r="140" spans="1:24" ht="23.25" customHeight="1">
      <c r="A140" s="148" t="s">
        <v>179</v>
      </c>
      <c r="B140" s="126" t="s">
        <v>180</v>
      </c>
      <c r="C140" s="126" t="s">
        <v>46</v>
      </c>
      <c r="D140" s="128">
        <f t="shared" si="7"/>
        <v>7937</v>
      </c>
      <c r="E140" s="128"/>
      <c r="F140" s="128"/>
      <c r="G140" s="128"/>
      <c r="H140" s="128">
        <f t="shared" si="8"/>
        <v>7937</v>
      </c>
      <c r="I140" s="128">
        <f>'[1]Отчёт за 9 месяцев'!I140+'[1]Отчет за IV квартал '!I146</f>
        <v>7937</v>
      </c>
      <c r="J140" s="126"/>
      <c r="K140" s="133"/>
      <c r="L140" s="126"/>
      <c r="M140" s="126"/>
      <c r="N140" s="126"/>
      <c r="O140" s="126"/>
      <c r="P140" s="133"/>
      <c r="Q140" s="126"/>
      <c r="R140" s="133"/>
      <c r="S140" s="133"/>
      <c r="T140" s="126"/>
      <c r="U140" s="133"/>
      <c r="V140" s="133"/>
      <c r="W140" s="133"/>
      <c r="X140" s="140"/>
    </row>
    <row r="141" spans="1:24" ht="23.25" customHeight="1">
      <c r="A141" s="148"/>
      <c r="B141" s="126"/>
      <c r="C141" s="126" t="s">
        <v>21</v>
      </c>
      <c r="D141" s="128">
        <f t="shared" si="7"/>
        <v>280.77600000000001</v>
      </c>
      <c r="E141" s="128"/>
      <c r="F141" s="128"/>
      <c r="G141" s="128"/>
      <c r="H141" s="128">
        <f t="shared" si="8"/>
        <v>280.77600000000001</v>
      </c>
      <c r="I141" s="128">
        <f>'[1]Отчёт за 9 месяцев'!I141+'[1]Отчет за IV квартал '!I147</f>
        <v>280.77600000000001</v>
      </c>
      <c r="J141" s="126"/>
      <c r="K141" s="133"/>
      <c r="L141" s="126"/>
      <c r="M141" s="126"/>
      <c r="N141" s="126"/>
      <c r="O141" s="126"/>
      <c r="P141" s="133"/>
      <c r="Q141" s="126"/>
      <c r="R141" s="133"/>
      <c r="S141" s="133"/>
      <c r="T141" s="126"/>
      <c r="U141" s="133"/>
      <c r="V141" s="133"/>
      <c r="W141" s="133"/>
      <c r="X141" s="140"/>
    </row>
    <row r="142" spans="1:24" ht="23.25" customHeight="1">
      <c r="A142" s="126" t="s">
        <v>181</v>
      </c>
      <c r="B142" s="126" t="s">
        <v>182</v>
      </c>
      <c r="C142" s="126" t="s">
        <v>46</v>
      </c>
      <c r="D142" s="133"/>
      <c r="E142" s="133"/>
      <c r="F142" s="126"/>
      <c r="G142" s="126"/>
      <c r="H142" s="126"/>
      <c r="I142" s="126"/>
      <c r="J142" s="126"/>
      <c r="K142" s="133"/>
      <c r="L142" s="126"/>
      <c r="M142" s="126"/>
      <c r="N142" s="126"/>
      <c r="O142" s="126"/>
      <c r="P142" s="133"/>
      <c r="Q142" s="126"/>
      <c r="R142" s="133"/>
      <c r="S142" s="133"/>
      <c r="T142" s="126"/>
      <c r="U142" s="133"/>
      <c r="V142" s="133"/>
      <c r="W142" s="133"/>
      <c r="X142" s="140"/>
    </row>
    <row r="143" spans="1:24" ht="23.25" customHeight="1" thickBot="1">
      <c r="A143" s="155"/>
      <c r="B143" s="155"/>
      <c r="C143" s="155" t="s">
        <v>21</v>
      </c>
      <c r="D143" s="156"/>
      <c r="E143" s="156"/>
      <c r="F143" s="155"/>
      <c r="G143" s="155"/>
      <c r="H143" s="155"/>
      <c r="I143" s="155"/>
      <c r="J143" s="155"/>
      <c r="K143" s="156"/>
      <c r="L143" s="155"/>
      <c r="M143" s="155"/>
      <c r="N143" s="155"/>
      <c r="O143" s="155"/>
      <c r="P143" s="156"/>
      <c r="Q143" s="155"/>
      <c r="R143" s="156"/>
      <c r="S143" s="156"/>
      <c r="T143" s="155"/>
      <c r="U143" s="156"/>
      <c r="V143" s="156"/>
      <c r="W143" s="156"/>
      <c r="X143" s="157"/>
    </row>
    <row r="145" spans="2:8">
      <c r="B145" s="3" t="s">
        <v>183</v>
      </c>
      <c r="H145" s="3" t="s">
        <v>184</v>
      </c>
    </row>
    <row r="149" spans="2:8">
      <c r="B149" s="3" t="s">
        <v>185</v>
      </c>
      <c r="H149" s="3" t="s">
        <v>186</v>
      </c>
    </row>
    <row r="153" spans="2:8">
      <c r="B153" s="3" t="s">
        <v>187</v>
      </c>
      <c r="H153" s="3" t="s">
        <v>188</v>
      </c>
    </row>
  </sheetData>
  <mergeCells count="15">
    <mergeCell ref="H3:J3"/>
    <mergeCell ref="K3:M3"/>
    <mergeCell ref="N3:O3"/>
    <mergeCell ref="P3:Q3"/>
    <mergeCell ref="A87:T87"/>
    <mergeCell ref="A1:X1"/>
    <mergeCell ref="A2:A4"/>
    <mergeCell ref="B2:B4"/>
    <mergeCell ref="C2:C4"/>
    <mergeCell ref="D2:D4"/>
    <mergeCell ref="E2:Q2"/>
    <mergeCell ref="R2:T3"/>
    <mergeCell ref="U2:V3"/>
    <mergeCell ref="W2:X3"/>
    <mergeCell ref="E3:G3"/>
  </mergeCells>
  <pageMargins left="0.19685039370078741" right="0.19685039370078741" top="0.51181102362204722" bottom="0.19685039370078741" header="0.19685039370078741" footer="0.15748031496062992"/>
  <pageSetup paperSize="9" scale="5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выполн. за год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2014-04-16T12:28:04Z</dcterms:modified>
</cp:coreProperties>
</file>